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029D698D-CB60-4A5F-A04F-287ABF86FDEC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Blanco" sheetId="12" r:id="rId4"/>
    <sheet name="005 Benito Juárez" sheetId="6" r:id="rId5"/>
    <sheet name="006 José María Morelos" sheetId="10" r:id="rId6"/>
    <sheet name="007 Lázaro Cárdenas" sheetId="11" r:id="rId7"/>
    <sheet name="008 Solidaridad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7" i="16" l="1"/>
  <c r="AB18" i="17"/>
  <c r="AQ18" i="17" s="1"/>
  <c r="AA18" i="17"/>
  <c r="AB17" i="17"/>
  <c r="AA17" i="17"/>
  <c r="AB16" i="17"/>
  <c r="AC16" i="17" s="1"/>
  <c r="AA16" i="17"/>
  <c r="AB15" i="17"/>
  <c r="AA15" i="17"/>
  <c r="AC15" i="17" s="1"/>
  <c r="U44" i="8"/>
  <c r="Y44" i="8"/>
  <c r="Q44" i="8"/>
  <c r="AO43" i="8"/>
  <c r="J44" i="8"/>
  <c r="H44" i="8"/>
  <c r="AK43" i="8"/>
  <c r="AG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Q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Y20" i="8"/>
  <c r="U20" i="8"/>
  <c r="AO19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B43" i="9"/>
  <c r="AK43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AB31" i="9"/>
  <c r="Q32" i="9"/>
  <c r="AK31" i="9"/>
  <c r="AH31" i="9"/>
  <c r="AG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N28" i="9" s="1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S20" i="9"/>
  <c r="AA19" i="9"/>
  <c r="H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L19" i="9" s="1"/>
  <c r="W44" i="12"/>
  <c r="S44" i="12"/>
  <c r="AN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Q32" i="12"/>
  <c r="J32" i="12"/>
  <c r="AL31" i="12"/>
  <c r="AH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P29" i="12" s="1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P15" i="12" s="1"/>
  <c r="AO43" i="6"/>
  <c r="AK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AQ41" i="6" s="1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H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AQ27" i="6" s="1"/>
  <c r="L27" i="6"/>
  <c r="B20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AQ15" i="6" s="1"/>
  <c r="L15" i="6"/>
  <c r="Y44" i="10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P40" i="10" s="1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AC39" i="10" s="1"/>
  <c r="M39" i="10"/>
  <c r="L39" i="10"/>
  <c r="Y32" i="10"/>
  <c r="W32" i="10"/>
  <c r="S32" i="10"/>
  <c r="Q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AC29" i="10" s="1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Y20" i="10"/>
  <c r="W20" i="10"/>
  <c r="U20" i="10"/>
  <c r="Q20" i="10"/>
  <c r="J20" i="10"/>
  <c r="AL19" i="10"/>
  <c r="AH19" i="10"/>
  <c r="B20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H44" i="11"/>
  <c r="W44" i="11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M31" i="11"/>
  <c r="AL31" i="11"/>
  <c r="AH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AC29" i="11" s="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U20" i="11"/>
  <c r="J20" i="11"/>
  <c r="AL19" i="11"/>
  <c r="AK19" i="11"/>
  <c r="F20" i="11"/>
  <c r="AG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AC17" i="11" s="1"/>
  <c r="M17" i="11"/>
  <c r="AQ17" i="11" s="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3" i="14"/>
  <c r="AK43" i="14"/>
  <c r="AG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AO31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AQ29" i="14" s="1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B19" i="14"/>
  <c r="Q20" i="14"/>
  <c r="AM19" i="14"/>
  <c r="AI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AC18" i="14" s="1"/>
  <c r="M18" i="14"/>
  <c r="AQ18" i="14" s="1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Q15" i="14" s="1"/>
  <c r="AA15" i="14"/>
  <c r="M15" i="14"/>
  <c r="L15" i="14"/>
  <c r="Y44" i="15"/>
  <c r="U44" i="15"/>
  <c r="AO43" i="15"/>
  <c r="AK43" i="15"/>
  <c r="AG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A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H20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W44" i="16"/>
  <c r="U44" i="16"/>
  <c r="Q44" i="16"/>
  <c r="AN43" i="16"/>
  <c r="AM43" i="16"/>
  <c r="F44" i="16"/>
  <c r="AJ43" i="16"/>
  <c r="AI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AC42" i="16" s="1"/>
  <c r="M42" i="16"/>
  <c r="AQ42" i="16" s="1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P41" i="16" s="1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O31" i="16"/>
  <c r="AL31" i="16"/>
  <c r="AK31" i="16"/>
  <c r="F32" i="16"/>
  <c r="AH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N29" i="16" s="1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AB43" i="17"/>
  <c r="Z43" i="17"/>
  <c r="Y43" i="17"/>
  <c r="X43" i="17"/>
  <c r="W43" i="17"/>
  <c r="W44" i="17" s="1"/>
  <c r="V43" i="17"/>
  <c r="U43" i="17"/>
  <c r="T43" i="17"/>
  <c r="S43" i="17"/>
  <c r="S44" i="17" s="1"/>
  <c r="R43" i="17"/>
  <c r="Q43" i="17"/>
  <c r="K43" i="17"/>
  <c r="AO43" i="17" s="1"/>
  <c r="J43" i="17"/>
  <c r="AN43" i="17" s="1"/>
  <c r="I43" i="17"/>
  <c r="H43" i="17"/>
  <c r="G43" i="17"/>
  <c r="AK43" i="17" s="1"/>
  <c r="F43" i="17"/>
  <c r="AJ43" i="17" s="1"/>
  <c r="E43" i="17"/>
  <c r="D43" i="17"/>
  <c r="C43" i="17"/>
  <c r="AG43" i="17" s="1"/>
  <c r="B43" i="17"/>
  <c r="L43" i="17" s="1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N41" i="17"/>
  <c r="M41" i="17"/>
  <c r="AQ41" i="17" s="1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N40" i="17" s="1"/>
  <c r="L40" i="17"/>
  <c r="AP40" i="17" s="1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AC39" i="17" s="1"/>
  <c r="M39" i="17"/>
  <c r="L39" i="17"/>
  <c r="N39" i="17" s="1"/>
  <c r="Z31" i="17"/>
  <c r="Y31" i="17"/>
  <c r="X31" i="17"/>
  <c r="W31" i="17"/>
  <c r="V31" i="17"/>
  <c r="U31" i="17"/>
  <c r="U32" i="17" s="1"/>
  <c r="T31" i="17"/>
  <c r="S31" i="17"/>
  <c r="S32" i="17" s="1"/>
  <c r="R31" i="17"/>
  <c r="Q31" i="17"/>
  <c r="Q32" i="17" s="1"/>
  <c r="K31" i="17"/>
  <c r="J31" i="17"/>
  <c r="AN31" i="17" s="1"/>
  <c r="I31" i="17"/>
  <c r="H31" i="17"/>
  <c r="G31" i="17"/>
  <c r="AK31" i="17" s="1"/>
  <c r="F31" i="17"/>
  <c r="AJ31" i="17" s="1"/>
  <c r="E31" i="17"/>
  <c r="D31" i="17"/>
  <c r="C31" i="17"/>
  <c r="AG31" i="17" s="1"/>
  <c r="B31" i="17"/>
  <c r="B32" i="17" s="1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N30" i="17" s="1"/>
  <c r="L30" i="17"/>
  <c r="AP30" i="17" s="1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AQ29" i="17" s="1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AP28" i="17" s="1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Z19" i="17"/>
  <c r="Y19" i="17"/>
  <c r="Y20" i="17" s="1"/>
  <c r="X19" i="17"/>
  <c r="W20" i="17" s="1"/>
  <c r="W19" i="17"/>
  <c r="V19" i="17"/>
  <c r="U19" i="17"/>
  <c r="T19" i="17"/>
  <c r="S19" i="17"/>
  <c r="S20" i="17" s="1"/>
  <c r="R19" i="17"/>
  <c r="AB19" i="17" s="1"/>
  <c r="Q19" i="17"/>
  <c r="Q20" i="17" s="1"/>
  <c r="K19" i="17"/>
  <c r="J19" i="17"/>
  <c r="J20" i="17" s="1"/>
  <c r="I19" i="17"/>
  <c r="H19" i="17"/>
  <c r="G19" i="17"/>
  <c r="F19" i="17"/>
  <c r="E19" i="17"/>
  <c r="AI19" i="17" s="1"/>
  <c r="D19" i="17"/>
  <c r="AH19" i="17" s="1"/>
  <c r="C19" i="17"/>
  <c r="B19" i="17"/>
  <c r="B20" i="17" s="1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P16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Y44" i="4"/>
  <c r="Q44" i="4"/>
  <c r="F44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Q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P27" i="4" s="1"/>
  <c r="Y20" i="4"/>
  <c r="AK19" i="4"/>
  <c r="AO19" i="4"/>
  <c r="AG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B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W32" i="7"/>
  <c r="U32" i="7"/>
  <c r="S32" i="7"/>
  <c r="AO31" i="7"/>
  <c r="AN31" i="7"/>
  <c r="AK31" i="7"/>
  <c r="AJ31" i="7"/>
  <c r="AG31" i="7"/>
  <c r="L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AQ29" i="7" s="1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U20" i="7"/>
  <c r="AB19" i="7"/>
  <c r="Q20" i="7"/>
  <c r="AO19" i="7"/>
  <c r="AL19" i="7"/>
  <c r="AK19" i="7"/>
  <c r="AH19" i="7"/>
  <c r="AG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P18" i="7" s="1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9" i="9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C42" i="9" s="1"/>
  <c r="AB41" i="9"/>
  <c r="AA41" i="9"/>
  <c r="AC41" i="9" s="1"/>
  <c r="AB40" i="9"/>
  <c r="AA40" i="9"/>
  <c r="AB39" i="9"/>
  <c r="AA39" i="9"/>
  <c r="AB30" i="9"/>
  <c r="AA30" i="9"/>
  <c r="AC30" i="9" s="1"/>
  <c r="AB29" i="9"/>
  <c r="AQ29" i="9" s="1"/>
  <c r="AA29" i="9"/>
  <c r="AB28" i="9"/>
  <c r="AA28" i="9"/>
  <c r="AC28" i="9" s="1"/>
  <c r="AB27" i="9"/>
  <c r="AA27" i="9"/>
  <c r="AQ15" i="4" l="1"/>
  <c r="AC41" i="16"/>
  <c r="AP30" i="16"/>
  <c r="AQ29" i="15"/>
  <c r="AQ42" i="11"/>
  <c r="AC16" i="11"/>
  <c r="AC15" i="12"/>
  <c r="AQ15" i="7"/>
  <c r="AC15" i="7"/>
  <c r="AC17" i="7"/>
  <c r="AC18" i="7"/>
  <c r="AQ29" i="16"/>
  <c r="AQ41" i="11"/>
  <c r="N17" i="11"/>
  <c r="N41" i="10"/>
  <c r="N16" i="12"/>
  <c r="N18" i="12"/>
  <c r="AQ41" i="7"/>
  <c r="AQ27" i="7"/>
  <c r="AQ28" i="7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B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20" i="10" s="1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B19" i="6"/>
  <c r="AC16" i="6"/>
  <c r="AC18" i="6"/>
  <c r="S20" i="6"/>
  <c r="W20" i="6"/>
  <c r="Y44" i="12"/>
  <c r="AQ42" i="12"/>
  <c r="AI43" i="12"/>
  <c r="AM43" i="12"/>
  <c r="AB43" i="12"/>
  <c r="AC29" i="12"/>
  <c r="AI31" i="12"/>
  <c r="AC28" i="12"/>
  <c r="W32" i="12"/>
  <c r="AQ29" i="12"/>
  <c r="AC27" i="12"/>
  <c r="S32" i="12"/>
  <c r="AG19" i="12"/>
  <c r="AO19" i="12"/>
  <c r="W20" i="12"/>
  <c r="AL20" i="12" s="1"/>
  <c r="AP16" i="12"/>
  <c r="AC17" i="12"/>
  <c r="AP18" i="12"/>
  <c r="AH19" i="12"/>
  <c r="AL19" i="12"/>
  <c r="Q20" i="12"/>
  <c r="Y20" i="12"/>
  <c r="AQ40" i="9"/>
  <c r="AC40" i="9"/>
  <c r="AP39" i="9"/>
  <c r="AP42" i="9"/>
  <c r="AJ43" i="9"/>
  <c r="AN43" i="9"/>
  <c r="S44" i="9"/>
  <c r="AA31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B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AA19" i="4"/>
  <c r="U20" i="4"/>
  <c r="S20" i="4"/>
  <c r="AQ16" i="4"/>
  <c r="N40" i="16"/>
  <c r="AQ39" i="16"/>
  <c r="N41" i="16"/>
  <c r="AR41" i="16" s="1"/>
  <c r="B44" i="16"/>
  <c r="AF44" i="16" s="1"/>
  <c r="D32" i="16"/>
  <c r="AQ15" i="16"/>
  <c r="L19" i="16"/>
  <c r="L43" i="15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AR42" i="10" s="1"/>
  <c r="J32" i="10"/>
  <c r="AN32" i="10" s="1"/>
  <c r="L31" i="10"/>
  <c r="D44" i="6"/>
  <c r="AH44" i="6" s="1"/>
  <c r="B44" i="6"/>
  <c r="AI43" i="6"/>
  <c r="N40" i="6"/>
  <c r="H44" i="6"/>
  <c r="N41" i="6"/>
  <c r="D32" i="6"/>
  <c r="H20" i="6"/>
  <c r="N18" i="6"/>
  <c r="D20" i="6"/>
  <c r="AR40" i="12"/>
  <c r="H32" i="12"/>
  <c r="AP30" i="12"/>
  <c r="F20" i="12"/>
  <c r="D44" i="9"/>
  <c r="B20" i="9"/>
  <c r="F20" i="9"/>
  <c r="L19" i="8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R17" i="8" s="1"/>
  <c r="AA19" i="17"/>
  <c r="AC15" i="9"/>
  <c r="AQ16" i="7"/>
  <c r="AI19" i="7"/>
  <c r="AM19" i="7"/>
  <c r="Y20" i="7"/>
  <c r="AP15" i="4"/>
  <c r="AC16" i="4"/>
  <c r="AP17" i="4"/>
  <c r="AQ18" i="4"/>
  <c r="AM19" i="4"/>
  <c r="AB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B19" i="11"/>
  <c r="AQ15" i="10"/>
  <c r="AQ17" i="10"/>
  <c r="AC18" i="10"/>
  <c r="AF20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AL20" i="9"/>
  <c r="U20" i="9"/>
  <c r="Y20" i="9"/>
  <c r="AL19" i="9"/>
  <c r="AC16" i="8"/>
  <c r="AP17" i="8"/>
  <c r="AI19" i="8"/>
  <c r="AM19" i="8"/>
  <c r="AB19" i="8"/>
  <c r="AQ16" i="14"/>
  <c r="AP16" i="9"/>
  <c r="AC17" i="9"/>
  <c r="AC16" i="7"/>
  <c r="AR16" i="7" s="1"/>
  <c r="AP17" i="7"/>
  <c r="AF19" i="7"/>
  <c r="AJ19" i="7"/>
  <c r="AN19" i="7"/>
  <c r="S20" i="7"/>
  <c r="AC20" i="7" s="1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R17" i="14" s="1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L19" i="6"/>
  <c r="AA19" i="6"/>
  <c r="U20" i="6"/>
  <c r="Y20" i="6"/>
  <c r="AQ17" i="12"/>
  <c r="AC18" i="12"/>
  <c r="AR18" i="12" s="1"/>
  <c r="AJ19" i="12"/>
  <c r="AA19" i="12"/>
  <c r="S20" i="12"/>
  <c r="AI19" i="9"/>
  <c r="AM19" i="9"/>
  <c r="AQ15" i="8"/>
  <c r="AQ17" i="8"/>
  <c r="AN19" i="8"/>
  <c r="S20" i="8"/>
  <c r="W20" i="8"/>
  <c r="AA31" i="17"/>
  <c r="AA31" i="10"/>
  <c r="AP31" i="10" s="1"/>
  <c r="AC29" i="9"/>
  <c r="Q32" i="6"/>
  <c r="AP28" i="12"/>
  <c r="Y32" i="12"/>
  <c r="AR28" i="9"/>
  <c r="AH31" i="7"/>
  <c r="AL31" i="7"/>
  <c r="AA31" i="7"/>
  <c r="AP31" i="7" s="1"/>
  <c r="AQ27" i="4"/>
  <c r="AC28" i="4"/>
  <c r="AF32" i="4"/>
  <c r="AN31" i="4"/>
  <c r="AR30" i="17"/>
  <c r="AH31" i="17"/>
  <c r="AL31" i="17"/>
  <c r="AP27" i="16"/>
  <c r="AM31" i="16"/>
  <c r="AR28" i="15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B31" i="6"/>
  <c r="AQ28" i="12"/>
  <c r="AJ31" i="12"/>
  <c r="AN31" i="12"/>
  <c r="AA31" i="12"/>
  <c r="AQ27" i="9"/>
  <c r="AQ28" i="9"/>
  <c r="AP29" i="9"/>
  <c r="AI31" i="9"/>
  <c r="AM31" i="9"/>
  <c r="AQ27" i="8"/>
  <c r="AP29" i="8"/>
  <c r="AC30" i="8"/>
  <c r="AN31" i="8"/>
  <c r="S32" i="8"/>
  <c r="W32" i="8"/>
  <c r="AL32" i="8" s="1"/>
  <c r="Q32" i="11"/>
  <c r="AP28" i="9"/>
  <c r="AB31" i="8"/>
  <c r="AC27" i="9"/>
  <c r="AQ30" i="7"/>
  <c r="AI31" i="7"/>
  <c r="AM31" i="7"/>
  <c r="AB31" i="7"/>
  <c r="AQ31" i="7" s="1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J32" i="16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W32" i="9"/>
  <c r="AL32" i="9" s="1"/>
  <c r="AL31" i="9"/>
  <c r="AQ29" i="8"/>
  <c r="AG31" i="8"/>
  <c r="AK31" i="8"/>
  <c r="AO31" i="8"/>
  <c r="AQ39" i="11"/>
  <c r="AR40" i="9"/>
  <c r="AA43" i="9"/>
  <c r="AP39" i="7"/>
  <c r="AC41" i="4"/>
  <c r="U44" i="4"/>
  <c r="AJ44" i="4" s="1"/>
  <c r="AL44" i="11"/>
  <c r="AQ40" i="6"/>
  <c r="AQ41" i="9"/>
  <c r="W44" i="9"/>
  <c r="AA43" i="8"/>
  <c r="AQ39" i="7"/>
  <c r="AQ40" i="7"/>
  <c r="AJ43" i="7"/>
  <c r="AN43" i="7"/>
  <c r="AA43" i="7"/>
  <c r="W44" i="7"/>
  <c r="AL44" i="7" s="1"/>
  <c r="AP41" i="4"/>
  <c r="AC42" i="4"/>
  <c r="AJ43" i="4"/>
  <c r="AC40" i="17"/>
  <c r="AC41" i="17"/>
  <c r="AH43" i="17"/>
  <c r="AL43" i="17"/>
  <c r="Y44" i="17"/>
  <c r="AP39" i="16"/>
  <c r="AG43" i="16"/>
  <c r="AO43" i="16"/>
  <c r="AQ40" i="15"/>
  <c r="AI43" i="15"/>
  <c r="AM43" i="15"/>
  <c r="AB43" i="15"/>
  <c r="AP39" i="14"/>
  <c r="AC40" i="14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AA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B43" i="8"/>
  <c r="AR40" i="17"/>
  <c r="AR41" i="17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M43" i="7"/>
  <c r="J44" i="7"/>
  <c r="AN44" i="7" s="1"/>
  <c r="M43" i="17"/>
  <c r="AQ43" i="17" s="1"/>
  <c r="N42" i="15"/>
  <c r="M43" i="15"/>
  <c r="B44" i="15"/>
  <c r="AQ40" i="11"/>
  <c r="N39" i="10"/>
  <c r="AR39" i="10" s="1"/>
  <c r="L43" i="10"/>
  <c r="N42" i="12"/>
  <c r="AH43" i="9"/>
  <c r="F44" i="12"/>
  <c r="L43" i="7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M43" i="10"/>
  <c r="AF43" i="10"/>
  <c r="B44" i="12"/>
  <c r="H32" i="7"/>
  <c r="AL32" i="7" s="1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AR28" i="12"/>
  <c r="B32" i="12"/>
  <c r="AF32" i="12" s="1"/>
  <c r="N27" i="9"/>
  <c r="AR27" i="9" s="1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M31" i="7"/>
  <c r="D32" i="7"/>
  <c r="AH32" i="7" s="1"/>
  <c r="N28" i="4"/>
  <c r="J32" i="17"/>
  <c r="J32" i="16"/>
  <c r="AN32" i="16" s="1"/>
  <c r="AP28" i="15"/>
  <c r="J32" i="15"/>
  <c r="AN32" i="15" s="1"/>
  <c r="J32" i="11"/>
  <c r="AN32" i="11" s="1"/>
  <c r="H32" i="6"/>
  <c r="N30" i="7"/>
  <c r="AR30" i="7" s="1"/>
  <c r="F32" i="7"/>
  <c r="AJ32" i="7" s="1"/>
  <c r="AQ29" i="4"/>
  <c r="D32" i="4"/>
  <c r="L31" i="17"/>
  <c r="AP31" i="17" s="1"/>
  <c r="L31" i="15"/>
  <c r="AP31" i="15" s="1"/>
  <c r="N29" i="14"/>
  <c r="AR29" i="14" s="1"/>
  <c r="D32" i="14"/>
  <c r="AH32" i="14" s="1"/>
  <c r="AQ30" i="10"/>
  <c r="B32" i="10"/>
  <c r="N27" i="6"/>
  <c r="AR27" i="6" s="1"/>
  <c r="N29" i="6"/>
  <c r="M31" i="6"/>
  <c r="L31" i="12"/>
  <c r="AP31" i="12" s="1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L19" i="14"/>
  <c r="H20" i="14"/>
  <c r="AN19" i="11"/>
  <c r="L19" i="6"/>
  <c r="M19" i="6"/>
  <c r="B20" i="12"/>
  <c r="AF20" i="12" s="1"/>
  <c r="D20" i="9"/>
  <c r="AH20" i="9" s="1"/>
  <c r="N15" i="8"/>
  <c r="B20" i="8"/>
  <c r="J20" i="8"/>
  <c r="AN20" i="8" s="1"/>
  <c r="AN19" i="17"/>
  <c r="F20" i="16"/>
  <c r="N18" i="7"/>
  <c r="AR18" i="7" s="1"/>
  <c r="F20" i="7"/>
  <c r="AJ20" i="7" s="1"/>
  <c r="H20" i="16"/>
  <c r="F20" i="14"/>
  <c r="AJ20" i="14" s="1"/>
  <c r="H20" i="12"/>
  <c r="M19" i="7"/>
  <c r="AQ19" i="7" s="1"/>
  <c r="M19" i="4"/>
  <c r="D20" i="16"/>
  <c r="AQ16" i="15"/>
  <c r="N18" i="15"/>
  <c r="M19" i="11"/>
  <c r="N18" i="11"/>
  <c r="D20" i="11"/>
  <c r="AH20" i="11" s="1"/>
  <c r="H20" i="11"/>
  <c r="AL20" i="11" s="1"/>
  <c r="AP16" i="10"/>
  <c r="AQ18" i="10"/>
  <c r="AP18" i="6"/>
  <c r="AH19" i="6"/>
  <c r="AQ18" i="12"/>
  <c r="N17" i="9"/>
  <c r="AR17" i="9" s="1"/>
  <c r="N18" i="9"/>
  <c r="AR18" i="9" s="1"/>
  <c r="AP18" i="9"/>
  <c r="AJ19" i="9"/>
  <c r="AP15" i="8"/>
  <c r="D20" i="8"/>
  <c r="AP16" i="16"/>
  <c r="AN19" i="16"/>
  <c r="Y20" i="16"/>
  <c r="AQ17" i="16"/>
  <c r="AO19" i="16"/>
  <c r="AB19" i="16"/>
  <c r="AR16" i="17"/>
  <c r="AR30" i="4"/>
  <c r="D44" i="7"/>
  <c r="AI19" i="4"/>
  <c r="H20" i="4"/>
  <c r="H44" i="4"/>
  <c r="AB31" i="17"/>
  <c r="AP39" i="17"/>
  <c r="AA19" i="16"/>
  <c r="S20" i="16"/>
  <c r="AP28" i="16"/>
  <c r="N28" i="16"/>
  <c r="AR28" i="16" s="1"/>
  <c r="M31" i="16"/>
  <c r="M31" i="15"/>
  <c r="AA19" i="14"/>
  <c r="S20" i="14"/>
  <c r="N32" i="14"/>
  <c r="N17" i="7"/>
  <c r="AR17" i="7" s="1"/>
  <c r="AG43" i="7"/>
  <c r="N15" i="7"/>
  <c r="AR15" i="7" s="1"/>
  <c r="AQ18" i="7"/>
  <c r="L19" i="7"/>
  <c r="AA19" i="7"/>
  <c r="AP27" i="7"/>
  <c r="N29" i="7"/>
  <c r="AF31" i="7"/>
  <c r="B32" i="7"/>
  <c r="AH43" i="7"/>
  <c r="F44" i="7"/>
  <c r="AJ44" i="7" s="1"/>
  <c r="AJ19" i="4"/>
  <c r="AQ39" i="4"/>
  <c r="M31" i="17"/>
  <c r="B44" i="17"/>
  <c r="AP28" i="14"/>
  <c r="N28" i="14"/>
  <c r="AR28" i="14" s="1"/>
  <c r="M31" i="14"/>
  <c r="H44" i="14"/>
  <c r="AL44" i="14" s="1"/>
  <c r="AL43" i="14"/>
  <c r="AP17" i="6"/>
  <c r="AO43" i="12"/>
  <c r="M43" i="12"/>
  <c r="AQ43" i="12" s="1"/>
  <c r="AC42" i="8"/>
  <c r="AP42" i="8"/>
  <c r="AC29" i="7"/>
  <c r="N40" i="7"/>
  <c r="N18" i="4"/>
  <c r="AA31" i="4"/>
  <c r="AM31" i="17"/>
  <c r="N17" i="16"/>
  <c r="AP42" i="16"/>
  <c r="N42" i="16"/>
  <c r="AR42" i="16" s="1"/>
  <c r="AA43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L31" i="4"/>
  <c r="AA43" i="4"/>
  <c r="AO31" i="17"/>
  <c r="AB43" i="16"/>
  <c r="AC16" i="15"/>
  <c r="AR16" i="15" s="1"/>
  <c r="AP17" i="14"/>
  <c r="AP42" i="14"/>
  <c r="N42" i="14"/>
  <c r="AG31" i="11"/>
  <c r="M31" i="11"/>
  <c r="AP15" i="7"/>
  <c r="AQ17" i="7"/>
  <c r="H20" i="7"/>
  <c r="AL20" i="7" s="1"/>
  <c r="N28" i="7"/>
  <c r="N42" i="7"/>
  <c r="AR42" i="7" s="1"/>
  <c r="S44" i="7"/>
  <c r="N40" i="4"/>
  <c r="AR40" i="4" s="1"/>
  <c r="N42" i="4"/>
  <c r="AB43" i="4"/>
  <c r="AK43" i="4"/>
  <c r="AQ16" i="17"/>
  <c r="H20" i="17"/>
  <c r="AL20" i="17" s="1"/>
  <c r="AF32" i="17"/>
  <c r="AC17" i="16"/>
  <c r="AP17" i="16"/>
  <c r="S44" i="16"/>
  <c r="N41" i="15"/>
  <c r="AR41" i="15" s="1"/>
  <c r="AB43" i="14"/>
  <c r="AH19" i="11"/>
  <c r="AA31" i="11"/>
  <c r="U32" i="11"/>
  <c r="AC32" i="11" s="1"/>
  <c r="B20" i="7"/>
  <c r="AQ41" i="4"/>
  <c r="AQ30" i="12"/>
  <c r="AC30" i="12"/>
  <c r="AR30" i="12" s="1"/>
  <c r="J20" i="7"/>
  <c r="Q32" i="7"/>
  <c r="AC32" i="7" s="1"/>
  <c r="N15" i="4"/>
  <c r="L19" i="4"/>
  <c r="AP19" i="4" s="1"/>
  <c r="N29" i="4"/>
  <c r="AB31" i="4"/>
  <c r="L43" i="4"/>
  <c r="AP43" i="4" s="1"/>
  <c r="AQ28" i="17"/>
  <c r="AG31" i="16"/>
  <c r="AP40" i="16"/>
  <c r="AI31" i="11"/>
  <c r="D32" i="11"/>
  <c r="AH32" i="11" s="1"/>
  <c r="M43" i="11"/>
  <c r="AG43" i="11"/>
  <c r="AQ28" i="4"/>
  <c r="M31" i="4"/>
  <c r="S32" i="4"/>
  <c r="AJ31" i="4"/>
  <c r="AC28" i="17"/>
  <c r="AR28" i="17" s="1"/>
  <c r="W32" i="17"/>
  <c r="AR27" i="16"/>
  <c r="AI31" i="16"/>
  <c r="AG31" i="14"/>
  <c r="AP40" i="14"/>
  <c r="M43" i="14"/>
  <c r="AA19" i="11"/>
  <c r="L31" i="11"/>
  <c r="F32" i="11"/>
  <c r="AJ31" i="11"/>
  <c r="M31" i="10"/>
  <c r="AK31" i="10"/>
  <c r="AF20" i="9"/>
  <c r="AF19" i="4"/>
  <c r="D44" i="4"/>
  <c r="AN43" i="4"/>
  <c r="AP15" i="17"/>
  <c r="L19" i="17"/>
  <c r="AP18" i="17"/>
  <c r="AM19" i="17"/>
  <c r="M19" i="16"/>
  <c r="AA31" i="16"/>
  <c r="AJ31" i="16"/>
  <c r="AP29" i="15"/>
  <c r="N29" i="15"/>
  <c r="AR29" i="15" s="1"/>
  <c r="N39" i="15"/>
  <c r="AC42" i="15"/>
  <c r="M19" i="14"/>
  <c r="AQ19" i="14" s="1"/>
  <c r="AR27" i="14"/>
  <c r="AI31" i="14"/>
  <c r="D44" i="11"/>
  <c r="AI43" i="11"/>
  <c r="F20" i="10"/>
  <c r="AJ20" i="10" s="1"/>
  <c r="AK19" i="10"/>
  <c r="AP30" i="7"/>
  <c r="AC15" i="4"/>
  <c r="AC29" i="4"/>
  <c r="AQ15" i="17"/>
  <c r="M19" i="17"/>
  <c r="AP29" i="17"/>
  <c r="N29" i="17"/>
  <c r="AR29" i="17" s="1"/>
  <c r="AR39" i="17"/>
  <c r="AF43" i="17"/>
  <c r="AB31" i="16"/>
  <c r="AP15" i="15"/>
  <c r="L19" i="15"/>
  <c r="N15" i="15"/>
  <c r="AB19" i="15"/>
  <c r="AQ39" i="15"/>
  <c r="Q44" i="15"/>
  <c r="AA43" i="15"/>
  <c r="AP43" i="15" s="1"/>
  <c r="AA31" i="14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AA43" i="17"/>
  <c r="AP43" i="17" s="1"/>
  <c r="B20" i="16"/>
  <c r="B32" i="16"/>
  <c r="S32" i="16"/>
  <c r="AJ44" i="16"/>
  <c r="AF20" i="15"/>
  <c r="AA19" i="15"/>
  <c r="AB31" i="15"/>
  <c r="AC39" i="15"/>
  <c r="AP39" i="15"/>
  <c r="B20" i="14"/>
  <c r="AB31" i="14"/>
  <c r="AK43" i="11"/>
  <c r="AP41" i="6"/>
  <c r="AQ41" i="12"/>
  <c r="N41" i="12"/>
  <c r="M19" i="8"/>
  <c r="AQ16" i="8"/>
  <c r="N16" i="8"/>
  <c r="F20" i="8"/>
  <c r="AJ20" i="8" s="1"/>
  <c r="AJ19" i="8"/>
  <c r="AL19" i="17"/>
  <c r="AP15" i="16"/>
  <c r="AF19" i="16"/>
  <c r="J44" i="16"/>
  <c r="AN44" i="16" s="1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O31" i="12"/>
  <c r="AQ16" i="9"/>
  <c r="N16" i="9"/>
  <c r="AR16" i="9" s="1"/>
  <c r="M19" i="9"/>
  <c r="AQ19" i="9" s="1"/>
  <c r="AP39" i="8"/>
  <c r="N39" i="8"/>
  <c r="D44" i="17"/>
  <c r="AH44" i="17" s="1"/>
  <c r="D44" i="15"/>
  <c r="AP39" i="10"/>
  <c r="Q44" i="10"/>
  <c r="AA43" i="10"/>
  <c r="AQ16" i="12"/>
  <c r="AC16" i="12"/>
  <c r="AR16" i="12" s="1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L19" i="11"/>
  <c r="AP19" i="11" s="1"/>
  <c r="N15" i="11"/>
  <c r="AR15" i="11" s="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M19" i="15"/>
  <c r="D32" i="15"/>
  <c r="H44" i="15"/>
  <c r="AL44" i="15" s="1"/>
  <c r="N16" i="14"/>
  <c r="AR16" i="14" s="1"/>
  <c r="N30" i="14"/>
  <c r="AR30" i="14" s="1"/>
  <c r="D44" i="14"/>
  <c r="AH44" i="14" s="1"/>
  <c r="AP17" i="11"/>
  <c r="AP30" i="11"/>
  <c r="N30" i="11"/>
  <c r="AR30" i="11" s="1"/>
  <c r="AP15" i="10"/>
  <c r="L19" i="10"/>
  <c r="N15" i="10"/>
  <c r="AP18" i="10"/>
  <c r="AC30" i="10"/>
  <c r="AR30" i="10" s="1"/>
  <c r="B32" i="6"/>
  <c r="AB43" i="6"/>
  <c r="AB31" i="12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L43" i="16"/>
  <c r="AP43" i="16" s="1"/>
  <c r="N17" i="15"/>
  <c r="AF19" i="15"/>
  <c r="F32" i="15"/>
  <c r="J44" i="15"/>
  <c r="AN44" i="15" s="1"/>
  <c r="N39" i="14"/>
  <c r="AR39" i="14" s="1"/>
  <c r="L43" i="14"/>
  <c r="F44" i="14"/>
  <c r="AM19" i="10"/>
  <c r="AF32" i="10"/>
  <c r="AO31" i="10"/>
  <c r="B44" i="10"/>
  <c r="AP28" i="6"/>
  <c r="N28" i="6"/>
  <c r="AR28" i="6" s="1"/>
  <c r="AN20" i="12"/>
  <c r="AK19" i="12"/>
  <c r="AH19" i="8"/>
  <c r="M43" i="4"/>
  <c r="AQ43" i="4" s="1"/>
  <c r="D20" i="17"/>
  <c r="AH20" i="17" s="1"/>
  <c r="H32" i="17"/>
  <c r="AL32" i="17" s="1"/>
  <c r="N18" i="16"/>
  <c r="M43" i="16"/>
  <c r="D20" i="15"/>
  <c r="H32" i="15"/>
  <c r="N40" i="15"/>
  <c r="N18" i="14"/>
  <c r="AR18" i="14" s="1"/>
  <c r="Y20" i="11"/>
  <c r="AN20" i="11" s="1"/>
  <c r="AB31" i="11"/>
  <c r="N18" i="10"/>
  <c r="AR18" i="10" s="1"/>
  <c r="AB19" i="10"/>
  <c r="AN19" i="10"/>
  <c r="AJ44" i="10"/>
  <c r="AP40" i="6"/>
  <c r="AG43" i="6"/>
  <c r="M43" i="6"/>
  <c r="AM19" i="12"/>
  <c r="AJ31" i="8"/>
  <c r="AN44" i="8"/>
  <c r="AL43" i="8"/>
  <c r="F20" i="17"/>
  <c r="L31" i="16"/>
  <c r="AF43" i="16"/>
  <c r="F20" i="15"/>
  <c r="L31" i="14"/>
  <c r="AA43" i="14"/>
  <c r="AP42" i="11"/>
  <c r="N42" i="11"/>
  <c r="AA43" i="11"/>
  <c r="AA19" i="10"/>
  <c r="AA31" i="6"/>
  <c r="U32" i="6"/>
  <c r="AO43" i="9"/>
  <c r="J44" i="9"/>
  <c r="AA19" i="8"/>
  <c r="AP19" i="8" s="1"/>
  <c r="AL31" i="8"/>
  <c r="D44" i="16"/>
  <c r="Q44" i="14"/>
  <c r="AP16" i="11"/>
  <c r="N16" i="11"/>
  <c r="AR16" i="11" s="1"/>
  <c r="AQ18" i="11"/>
  <c r="AP28" i="11"/>
  <c r="AB43" i="11"/>
  <c r="U32" i="10"/>
  <c r="AC32" i="10" s="1"/>
  <c r="N17" i="6"/>
  <c r="L31" i="6"/>
  <c r="F32" i="6"/>
  <c r="AB19" i="12"/>
  <c r="AP19" i="9"/>
  <c r="M43" i="9"/>
  <c r="AQ43" i="9" s="1"/>
  <c r="AA31" i="8"/>
  <c r="AF31" i="16"/>
  <c r="N15" i="14"/>
  <c r="AF31" i="14"/>
  <c r="AC18" i="11"/>
  <c r="AP18" i="11"/>
  <c r="B32" i="11"/>
  <c r="B44" i="11"/>
  <c r="AP29" i="10"/>
  <c r="N29" i="10"/>
  <c r="AR29" i="10" s="1"/>
  <c r="AB31" i="10"/>
  <c r="F44" i="6"/>
  <c r="AJ44" i="6" s="1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L43" i="12"/>
  <c r="AA43" i="12"/>
  <c r="L43" i="9"/>
  <c r="AF43" i="9"/>
  <c r="H20" i="8"/>
  <c r="AP40" i="8"/>
  <c r="S44" i="8"/>
  <c r="Q44" i="6"/>
  <c r="AN19" i="12"/>
  <c r="AF43" i="12"/>
  <c r="J20" i="9"/>
  <c r="D44" i="10"/>
  <c r="M31" i="12"/>
  <c r="D44" i="12"/>
  <c r="AH44" i="12" s="1"/>
  <c r="AP40" i="9"/>
  <c r="H44" i="9"/>
  <c r="Q20" i="8"/>
  <c r="L43" i="8"/>
  <c r="AP27" i="10"/>
  <c r="AF31" i="10"/>
  <c r="AP41" i="10"/>
  <c r="J20" i="6"/>
  <c r="N15" i="12"/>
  <c r="AR15" i="12" s="1"/>
  <c r="L19" i="12"/>
  <c r="AP27" i="12"/>
  <c r="N29" i="12"/>
  <c r="AR29" i="12" s="1"/>
  <c r="AF31" i="12"/>
  <c r="AP41" i="12"/>
  <c r="AP27" i="9"/>
  <c r="AP30" i="9"/>
  <c r="AP16" i="8"/>
  <c r="N18" i="8"/>
  <c r="AR18" i="8" s="1"/>
  <c r="AP30" i="8"/>
  <c r="M43" i="8"/>
  <c r="M19" i="10"/>
  <c r="D32" i="10"/>
  <c r="H44" i="10"/>
  <c r="N16" i="6"/>
  <c r="N30" i="6"/>
  <c r="M19" i="12"/>
  <c r="D32" i="12"/>
  <c r="H44" i="12"/>
  <c r="AL44" i="12" s="1"/>
  <c r="AP17" i="9"/>
  <c r="L31" i="9"/>
  <c r="AF31" i="9"/>
  <c r="N27" i="8"/>
  <c r="L31" i="8"/>
  <c r="N41" i="8"/>
  <c r="AR41" i="8" s="1"/>
  <c r="AF43" i="8"/>
  <c r="Q20" i="11"/>
  <c r="N39" i="11"/>
  <c r="L43" i="11"/>
  <c r="N17" i="10"/>
  <c r="AF19" i="10"/>
  <c r="F32" i="10"/>
  <c r="J44" i="10"/>
  <c r="AN44" i="10" s="1"/>
  <c r="Q20" i="6"/>
  <c r="N39" i="6"/>
  <c r="AR39" i="6" s="1"/>
  <c r="L43" i="6"/>
  <c r="N17" i="12"/>
  <c r="AR17" i="12" s="1"/>
  <c r="AF19" i="12"/>
  <c r="F32" i="12"/>
  <c r="AJ32" i="12" s="1"/>
  <c r="J44" i="12"/>
  <c r="AN44" i="12" s="1"/>
  <c r="M31" i="9"/>
  <c r="AQ31" i="9" s="1"/>
  <c r="D32" i="9"/>
  <c r="M31" i="8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R39" i="4" l="1"/>
  <c r="AR42" i="4"/>
  <c r="AR17" i="4"/>
  <c r="AC32" i="16"/>
  <c r="AR16" i="16"/>
  <c r="AL32" i="15"/>
  <c r="AH32" i="15"/>
  <c r="AC32" i="15"/>
  <c r="AJ20" i="15"/>
  <c r="AR42" i="14"/>
  <c r="AH20" i="14"/>
  <c r="AR42" i="11"/>
  <c r="AJ44" i="11"/>
  <c r="AR28" i="11"/>
  <c r="AQ43" i="10"/>
  <c r="AH44" i="10"/>
  <c r="AC44" i="10"/>
  <c r="AR17" i="10"/>
  <c r="AR41" i="6"/>
  <c r="AL44" i="6"/>
  <c r="AR30" i="6"/>
  <c r="AR16" i="6"/>
  <c r="AH20" i="6"/>
  <c r="AL20" i="6"/>
  <c r="AN20" i="6"/>
  <c r="AP19" i="12"/>
  <c r="AH20" i="12"/>
  <c r="AR29" i="9"/>
  <c r="AR39" i="8"/>
  <c r="AR29" i="8"/>
  <c r="AR41" i="7"/>
  <c r="AH20" i="7"/>
  <c r="AN20" i="7"/>
  <c r="AP43" i="9"/>
  <c r="AH44" i="9"/>
  <c r="AN44" i="9"/>
  <c r="AP31" i="9"/>
  <c r="AC32" i="9"/>
  <c r="AH32" i="9"/>
  <c r="AR15" i="9"/>
  <c r="AR42" i="8"/>
  <c r="AH44" i="8"/>
  <c r="AR27" i="8"/>
  <c r="AR16" i="8"/>
  <c r="AR28" i="7"/>
  <c r="AR40" i="16"/>
  <c r="AH32" i="16"/>
  <c r="AP19" i="16"/>
  <c r="AR40" i="14"/>
  <c r="AR18" i="11"/>
  <c r="AH32" i="6"/>
  <c r="AQ31" i="6"/>
  <c r="AR18" i="6"/>
  <c r="AQ19" i="6"/>
  <c r="AL32" i="12"/>
  <c r="AP43" i="7"/>
  <c r="AR39" i="16"/>
  <c r="AC44" i="16"/>
  <c r="AH44" i="16"/>
  <c r="AL32" i="16"/>
  <c r="AP31" i="16"/>
  <c r="AJ20" i="16"/>
  <c r="AR18" i="16"/>
  <c r="AL20" i="16"/>
  <c r="AH44" i="15"/>
  <c r="AC44" i="15"/>
  <c r="AR15" i="15"/>
  <c r="AQ19" i="15"/>
  <c r="AR17" i="15"/>
  <c r="AR18" i="15"/>
  <c r="AJ32" i="15"/>
  <c r="AC20" i="15"/>
  <c r="AQ43" i="14"/>
  <c r="AJ44" i="14"/>
  <c r="AN44" i="14"/>
  <c r="AC44" i="11"/>
  <c r="AP43" i="11"/>
  <c r="AR39" i="11"/>
  <c r="AH44" i="11"/>
  <c r="AL44" i="10"/>
  <c r="AP43" i="10"/>
  <c r="AH20" i="10"/>
  <c r="AR15" i="10"/>
  <c r="AC44" i="6"/>
  <c r="AN44" i="6"/>
  <c r="AR42" i="6"/>
  <c r="AL32" i="6"/>
  <c r="AR15" i="6"/>
  <c r="AP43" i="12"/>
  <c r="AR41" i="12"/>
  <c r="AJ44" i="12"/>
  <c r="AC44" i="12"/>
  <c r="AC32" i="12"/>
  <c r="AH32" i="12"/>
  <c r="AC20" i="12"/>
  <c r="AQ19" i="12"/>
  <c r="AL44" i="9"/>
  <c r="AC44" i="9"/>
  <c r="AC20" i="9"/>
  <c r="AQ43" i="8"/>
  <c r="AP43" i="8"/>
  <c r="AC32" i="8"/>
  <c r="AQ31" i="8"/>
  <c r="AL20" i="8"/>
  <c r="AR15" i="8"/>
  <c r="AQ19" i="8"/>
  <c r="AQ43" i="7"/>
  <c r="AR27" i="4"/>
  <c r="AJ20" i="4"/>
  <c r="AR18" i="4"/>
  <c r="AH20" i="4"/>
  <c r="AC20" i="4"/>
  <c r="AR42" i="15"/>
  <c r="AR40" i="11"/>
  <c r="AR40" i="6"/>
  <c r="AP19" i="6"/>
  <c r="AR42" i="12"/>
  <c r="N20" i="9"/>
  <c r="AH20" i="8"/>
  <c r="AR41" i="4"/>
  <c r="AH32" i="4"/>
  <c r="AR28" i="4"/>
  <c r="AJ20" i="17"/>
  <c r="AR15" i="14"/>
  <c r="AP19" i="7"/>
  <c r="AL20" i="14"/>
  <c r="AJ20" i="6"/>
  <c r="AR17" i="6"/>
  <c r="AR18" i="17"/>
  <c r="AR20" i="9"/>
  <c r="AC20" i="16"/>
  <c r="AP19" i="14"/>
  <c r="AR16" i="4"/>
  <c r="AJ20" i="9"/>
  <c r="AN20" i="9"/>
  <c r="AP19" i="17"/>
  <c r="AC20" i="6"/>
  <c r="AC20" i="8"/>
  <c r="AN20" i="16"/>
  <c r="AP19" i="15"/>
  <c r="AC20" i="14"/>
  <c r="AL20" i="4"/>
  <c r="AQ19" i="11"/>
  <c r="AQ19" i="4"/>
  <c r="AJ32" i="6"/>
  <c r="AP31" i="14"/>
  <c r="AC32" i="17"/>
  <c r="AR29" i="6"/>
  <c r="AQ31" i="12"/>
  <c r="AH32" i="8"/>
  <c r="AC32" i="6"/>
  <c r="AR28" i="8"/>
  <c r="AQ31" i="17"/>
  <c r="AP43" i="6"/>
  <c r="AC44" i="8"/>
  <c r="AN44" i="11"/>
  <c r="AQ43" i="16"/>
  <c r="AP43" i="14"/>
  <c r="AR39" i="9"/>
  <c r="AC44" i="7"/>
  <c r="AH44" i="7"/>
  <c r="AC44" i="4"/>
  <c r="AR39" i="15"/>
  <c r="AF44" i="12"/>
  <c r="AR40" i="10"/>
  <c r="AC44" i="14"/>
  <c r="AR40" i="15"/>
  <c r="AF44" i="9"/>
  <c r="AR40" i="7"/>
  <c r="AQ43" i="15"/>
  <c r="AR17" i="16"/>
  <c r="AQ19" i="16"/>
  <c r="N20" i="7"/>
  <c r="AF20" i="7"/>
  <c r="N44" i="8"/>
  <c r="N44" i="15"/>
  <c r="AH44" i="4"/>
  <c r="N44" i="4"/>
  <c r="N32" i="15"/>
  <c r="AQ31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AQ31" i="16"/>
  <c r="N20" i="16"/>
  <c r="AF20" i="16"/>
  <c r="AR29" i="4"/>
  <c r="AF32" i="11"/>
  <c r="N32" i="11"/>
  <c r="AH32" i="10"/>
  <c r="N32" i="10"/>
  <c r="AP31" i="8"/>
  <c r="AQ19" i="10"/>
  <c r="N20" i="8"/>
  <c r="AP31" i="6"/>
  <c r="AQ43" i="6"/>
  <c r="AH20" i="15"/>
  <c r="N20" i="15"/>
  <c r="N44" i="10"/>
  <c r="AF44" i="10"/>
  <c r="AQ43" i="11"/>
  <c r="N44" i="6"/>
  <c r="N32" i="9"/>
  <c r="AF20" i="8"/>
  <c r="N20" i="11"/>
  <c r="AF20" i="11"/>
  <c r="N20" i="14"/>
  <c r="AF20" i="14"/>
  <c r="AR15" i="4"/>
  <c r="AQ31" i="11"/>
  <c r="N32" i="4"/>
  <c r="N20" i="4"/>
  <c r="AF20" i="6"/>
  <c r="AH20" i="16"/>
  <c r="AP19" i="10"/>
  <c r="N20" i="6"/>
  <c r="N20" i="17"/>
  <c r="AQ31" i="10"/>
  <c r="N44" i="16"/>
  <c r="AC32" i="4"/>
  <c r="AR32" i="14"/>
  <c r="N44" i="7"/>
  <c r="N20" i="10"/>
  <c r="AJ32" i="10"/>
  <c r="N20" i="12"/>
  <c r="N44" i="12"/>
  <c r="AP31" i="4"/>
  <c r="N32" i="7"/>
  <c r="AF32" i="7"/>
  <c r="AF32" i="14"/>
  <c r="AF44" i="7"/>
  <c r="AJ32" i="11"/>
  <c r="AQ31" i="4"/>
  <c r="N44" i="9"/>
  <c r="AQ19" i="17"/>
  <c r="AP31" i="11"/>
  <c r="AF44" i="15"/>
  <c r="AQ31" i="14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<sst xmlns="http://schemas.openxmlformats.org/spreadsheetml/2006/main" count="3300" uniqueCount="40">
  <si>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</si>
  <si>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</si>
  <si>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</si>
  <si>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</si>
  <si>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</si>
  <si>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</si>
  <si>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</si>
  <si>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</si>
  <si>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</si>
  <si>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</si>
  <si>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</si>
  <si>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</si>
  <si>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</si>
  <si>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</si>
  <si>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</si>
  <si>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</si>
  <si>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</si>
  <si>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</si>
  <si>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</si>
  <si>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</si>
  <si>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</si>
  <si>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</si>
  <si>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</si>
  <si>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</si>
  <si>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</si>
  <si>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</si>
  <si>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</si>
  <si>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</si>
  <si>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</si>
  <si>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</si>
  <si>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</si>
  <si>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</si>
  <si>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</si>
  <si>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</si>
  <si>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</si>
  <si>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</si>
  <si>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</si>
  <si>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</si>
  <si>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2024T1</t>
  </si>
  <si>
    <t>Matriz de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</si>
</sst>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</borders>
  <cellStyleXfs count="4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4">
    <xf numFmtId="0" fontId="0" fillId="0" borderId="0" xfId="0"/>
    <xf numFmtId="3" fontId="8" fillId="3" borderId="24" xfId="2" applyNumberFormat="1" applyFont="1" applyFill="1" applyBorder="1" applyAlignment="1">
      <alignment horizontal="center" vertical="center"/>
    </xf>
    <xf numFmtId="3" fontId="7" fillId="2" borderId="0" xfId="2" applyNumberFormat="1" applyFont="1" applyAlignment="1">
      <alignment vertical="center"/>
    </xf>
    <xf numFmtId="3" fontId="6" fillId="0" borderId="21" xfId="3" applyNumberFormat="1" applyFont="1" applyFill="1" applyBorder="1" applyAlignment="1">
      <alignment horizontal="center" vertical="center"/>
    </xf>
    <xf numFmtId="3" fontId="9" fillId="0" borderId="21" xfId="3" applyNumberFormat="1" applyFont="1" applyFill="1" applyBorder="1" applyAlignment="1">
      <alignment horizontal="center" vertical="center"/>
    </xf>
    <xf numFmtId="3" fontId="7" fillId="2" borderId="7" xfId="2" applyNumberFormat="1" applyFont="1" applyBorder="1" applyAlignment="1">
      <alignment vertical="center"/>
    </xf>
    <xf numFmtId="0" fontId="4" fillId="2" borderId="20" xfId="2" applyFont="1" applyBorder="1" applyAlignment="1">
      <alignment vertical="center" wrapText="1"/>
    </xf>
    <xf numFmtId="0" fontId="4" fillId="2" borderId="22" xfId="2" applyFont="1" applyBorder="1" applyAlignment="1">
      <alignment vertical="center" wrapText="1"/>
    </xf>
    <xf numFmtId="0" fontId="4" fillId="3" borderId="18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10" fillId="0" borderId="0" xfId="0" applyFont="1"/>
    <xf numFmtId="17" fontId="0" fillId="0" borderId="0" xfId="0" applyNumberFormat="1"/>
    <xf numFmtId="0" fontId="11" fillId="0" borderId="0" xfId="0" applyFont="1"/>
    <xf numFmtId="0" fontId="10" fillId="2" borderId="0" xfId="1" applyFont="1"/>
    <xf numFmtId="0" fontId="1" fillId="2" borderId="0" xfId="1"/>
    <xf numFmtId="17" fontId="1" fillId="2" borderId="0" xfId="1" applyNumberFormat="1"/>
    <xf numFmtId="0" fontId="0" fillId="2" borderId="0" xfId="1" applyFont="1" applyAlignment="1">
      <alignment horizontal="right"/>
    </xf>
    <xf numFmtId="0" fontId="1" fillId="0" borderId="0" xfId="1" applyFill="1"/>
    <xf numFmtId="0" fontId="0" fillId="0" borderId="0" xfId="1" applyFont="1" applyFill="1" applyAlignment="1">
      <alignment horizontal="right"/>
    </xf>
    <xf numFmtId="17" fontId="1" fillId="0" borderId="0" xfId="1" applyNumberFormat="1" applyFill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164" fontId="6" fillId="3" borderId="22" xfId="3" applyNumberFormat="1" applyFont="1" applyFill="1" applyBorder="1" applyAlignment="1">
      <alignment horizontal="center" vertical="center"/>
    </xf>
    <xf numFmtId="164" fontId="6" fillId="3" borderId="23" xfId="3" applyNumberFormat="1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1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8" xfId="2" applyFont="1" applyBorder="1" applyAlignment="1">
      <alignment horizontal="center" vertical="center" wrapText="1"/>
    </xf>
    <xf numFmtId="0" fontId="4" fillId="2" borderId="19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3" fontId="6" fillId="3" borderId="22" xfId="3" applyNumberFormat="1" applyFont="1" applyFill="1" applyBorder="1" applyAlignment="1">
      <alignment horizontal="center" vertical="center"/>
    </xf>
    <xf numFmtId="3" fontId="6" fillId="3" borderId="23" xfId="3" applyNumberFormat="1" applyFont="1" applyFill="1" applyBorder="1" applyAlignment="1">
      <alignment horizontal="center" vertical="center"/>
    </xf>
  </cellXfs>
  <cellStyles count="4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45440</v>
      </c>
    </row>
    <row r="9" spans="1:44" ht="15" customHeight="1" x14ac:dyDescent="0.25"/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5" t="s">
        <v>1</v>
      </c>
      <c r="B11" s="28" t="s">
        <v>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5" t="s">
        <v>0</v>
      </c>
      <c r="P11" s="25" t="s">
        <v>1</v>
      </c>
      <c r="Q11" s="28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0"/>
      <c r="AC11" s="25" t="s">
        <v>0</v>
      </c>
      <c r="AE11" s="25" t="s">
        <v>1</v>
      </c>
      <c r="AF11" s="28" t="s">
        <v>2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30"/>
      <c r="AR11" s="25" t="s">
        <v>0</v>
      </c>
    </row>
    <row r="12" spans="1:44" ht="15" customHeight="1" x14ac:dyDescent="0.25">
      <c r="A12" s="26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6"/>
      <c r="P12" s="26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6"/>
      <c r="AE12" s="26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6"/>
    </row>
    <row r="13" spans="1:44" ht="15.75" customHeight="1" thickBot="1" x14ac:dyDescent="0.3">
      <c r="A13" s="26"/>
      <c r="B13" s="38" t="s">
        <v>8</v>
      </c>
      <c r="C13" s="39"/>
      <c r="D13" s="40" t="s">
        <v>9</v>
      </c>
      <c r="E13" s="41"/>
      <c r="F13" s="36"/>
      <c r="G13" s="37"/>
      <c r="H13" s="36"/>
      <c r="I13" s="37"/>
      <c r="J13" s="36"/>
      <c r="K13" s="37"/>
      <c r="L13" s="36"/>
      <c r="M13" s="37"/>
      <c r="N13" s="26"/>
      <c r="P13" s="26"/>
      <c r="Q13" s="38" t="s">
        <v>8</v>
      </c>
      <c r="R13" s="39"/>
      <c r="S13" s="40" t="s">
        <v>9</v>
      </c>
      <c r="T13" s="41"/>
      <c r="U13" s="36"/>
      <c r="V13" s="37"/>
      <c r="W13" s="36"/>
      <c r="X13" s="37"/>
      <c r="Y13" s="36"/>
      <c r="Z13" s="37"/>
      <c r="AA13" s="36"/>
      <c r="AB13" s="37"/>
      <c r="AC13" s="26"/>
      <c r="AE13" s="26"/>
      <c r="AF13" s="38" t="s">
        <v>8</v>
      </c>
      <c r="AG13" s="39"/>
      <c r="AH13" s="40" t="s">
        <v>9</v>
      </c>
      <c r="AI13" s="41"/>
      <c r="AJ13" s="36"/>
      <c r="AK13" s="37"/>
      <c r="AL13" s="36"/>
      <c r="AM13" s="37"/>
      <c r="AN13" s="36"/>
      <c r="AO13" s="37"/>
      <c r="AP13" s="36"/>
      <c r="AQ13" s="37"/>
      <c r="AR13" s="26"/>
    </row>
    <row r="14" spans="1:44" ht="15.75" customHeight="1" thickBot="1" x14ac:dyDescent="0.3">
      <c r="A14" s="27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7"/>
      <c r="P14" s="27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7"/>
      <c r="AE14" s="27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7"/>
    </row>
    <row r="15" spans="1:44" ht="15.75" customHeight="1" thickBot="1" x14ac:dyDescent="0.3">
      <c r="A15" s="6" t="s">
        <v>12</v>
      </c>
      <c r="B15" s="4">
        <v>34459770</v>
      </c>
      <c r="C15" s="4"/>
      <c r="D15" s="4">
        <v>52681019.999999993</v>
      </c>
      <c r="E15" s="4"/>
      <c r="F15" s="4">
        <v>14244900</v>
      </c>
      <c r="G15" s="4"/>
      <c r="H15" s="4">
        <v>31296940</v>
      </c>
      <c r="I15" s="4"/>
      <c r="J15" s="4">
        <v>0</v>
      </c>
      <c r="K15" s="4"/>
      <c r="L15" s="3">
        <f t="shared" ref="L15:M18" si="0">B15+D15+F15+H15+J15</f>
        <v>132682630</v>
      </c>
      <c r="M15" s="3">
        <f t="shared" si="0"/>
        <v>0</v>
      </c>
      <c r="N15" s="4">
        <f>L15+M15</f>
        <v>132682630</v>
      </c>
      <c r="P15" s="6" t="s">
        <v>12</v>
      </c>
      <c r="Q15" s="4">
        <v>4248</v>
      </c>
      <c r="R15" s="4">
        <v>0</v>
      </c>
      <c r="S15" s="4">
        <v>3396</v>
      </c>
      <c r="T15" s="4">
        <v>0</v>
      </c>
      <c r="U15" s="4">
        <v>1280</v>
      </c>
      <c r="V15" s="4">
        <v>0</v>
      </c>
      <c r="W15" s="4">
        <v>5790</v>
      </c>
      <c r="X15" s="4">
        <v>0</v>
      </c>
      <c r="Y15" s="4">
        <v>360</v>
      </c>
      <c r="Z15" s="4">
        <v>0</v>
      </c>
      <c r="AA15" s="3">
        <f t="shared" ref="AA15:AB19" si="1">Q15+S15+U15+W15+Y15</f>
        <v>15074</v>
      </c>
      <c r="AB15" s="3">
        <f t="shared" si="1"/>
        <v>0</v>
      </c>
      <c r="AC15" s="4">
        <f>AA15+AB15</f>
        <v>15074</v>
      </c>
      <c r="AE15" s="6" t="s">
        <v>12</v>
      </c>
      <c r="AF15" s="4">
        <f t="shared" ref="AF15:AR18" si="2">IFERROR(B15/Q15, "N.A.")</f>
        <v>8111.9985875706216</v>
      </c>
      <c r="AG15" s="4" t="str">
        <f t="shared" si="2"/>
        <v>N.A.</v>
      </c>
      <c r="AH15" s="4">
        <f t="shared" si="2"/>
        <v>15512.667844522966</v>
      </c>
      <c r="AI15" s="4" t="str">
        <f t="shared" si="2"/>
        <v>N.A.</v>
      </c>
      <c r="AJ15" s="4">
        <f t="shared" si="2"/>
        <v>11128.828125</v>
      </c>
      <c r="AK15" s="4" t="str">
        <f t="shared" si="2"/>
        <v>N.A.</v>
      </c>
      <c r="AL15" s="4">
        <f t="shared" si="2"/>
        <v>5405.343696027634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8802.0850471009689</v>
      </c>
      <c r="AQ15" s="4" t="str">
        <f t="shared" si="2"/>
        <v>N.A.</v>
      </c>
      <c r="AR15" s="4">
        <f t="shared" si="2"/>
        <v>8802.0850471009689</v>
      </c>
    </row>
    <row r="16" spans="1:44" ht="15.75" customHeight="1" thickBot="1" x14ac:dyDescent="0.3">
      <c r="A16" s="6" t="s">
        <v>13</v>
      </c>
      <c r="B16" s="4">
        <v>10912980.000000002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10912980.000000002</v>
      </c>
      <c r="M16" s="3">
        <f t="shared" si="0"/>
        <v>0</v>
      </c>
      <c r="N16" s="4">
        <f>L16+M16</f>
        <v>10912980.000000002</v>
      </c>
      <c r="P16" s="6" t="s">
        <v>13</v>
      </c>
      <c r="Q16" s="4">
        <v>3047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3047</v>
      </c>
      <c r="AB16" s="3">
        <f t="shared" si="1"/>
        <v>0</v>
      </c>
      <c r="AC16" s="4">
        <f>AA16+AB16</f>
        <v>3047</v>
      </c>
      <c r="AE16" s="6" t="s">
        <v>13</v>
      </c>
      <c r="AF16" s="4">
        <f t="shared" si="2"/>
        <v>3581.5490646537583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3581.5490646537583</v>
      </c>
      <c r="AQ16" s="4" t="str">
        <f t="shared" si="2"/>
        <v>N.A.</v>
      </c>
      <c r="AR16" s="4">
        <f t="shared" si="2"/>
        <v>3581.5490646537583</v>
      </c>
    </row>
    <row r="17" spans="1:44" ht="15.75" customHeight="1" thickBot="1" x14ac:dyDescent="0.3">
      <c r="A17" s="6" t="s">
        <v>14</v>
      </c>
      <c r="B17" s="4">
        <v>81539155</v>
      </c>
      <c r="C17" s="4">
        <v>212013530.00000003</v>
      </c>
      <c r="D17" s="4">
        <v>12159540.000000002</v>
      </c>
      <c r="E17" s="4"/>
      <c r="F17" s="4"/>
      <c r="G17" s="4">
        <v>24443850</v>
      </c>
      <c r="H17" s="4"/>
      <c r="I17" s="4">
        <v>13208250</v>
      </c>
      <c r="J17" s="4">
        <v>0</v>
      </c>
      <c r="K17" s="4"/>
      <c r="L17" s="3">
        <f t="shared" si="0"/>
        <v>93698695</v>
      </c>
      <c r="M17" s="3">
        <f t="shared" si="0"/>
        <v>249665630.00000003</v>
      </c>
      <c r="N17" s="4">
        <f>L17+M17</f>
        <v>343364325</v>
      </c>
      <c r="P17" s="6" t="s">
        <v>14</v>
      </c>
      <c r="Q17" s="4">
        <v>11166</v>
      </c>
      <c r="R17" s="4">
        <v>23502</v>
      </c>
      <c r="S17" s="4">
        <v>1519</v>
      </c>
      <c r="T17" s="4">
        <v>0</v>
      </c>
      <c r="U17" s="4">
        <v>0</v>
      </c>
      <c r="V17" s="4">
        <v>1951</v>
      </c>
      <c r="W17" s="4">
        <v>0</v>
      </c>
      <c r="X17" s="4">
        <v>1699</v>
      </c>
      <c r="Y17" s="4">
        <v>1170</v>
      </c>
      <c r="Z17" s="4">
        <v>0</v>
      </c>
      <c r="AA17" s="3">
        <f t="shared" si="1"/>
        <v>13855</v>
      </c>
      <c r="AB17" s="3">
        <f t="shared" si="1"/>
        <v>27152</v>
      </c>
      <c r="AC17" s="4">
        <f>AA17+AB17</f>
        <v>41007</v>
      </c>
      <c r="AE17" s="6" t="s">
        <v>14</v>
      </c>
      <c r="AF17" s="4">
        <f t="shared" si="2"/>
        <v>7302.4498477521047</v>
      </c>
      <c r="AG17" s="4">
        <f t="shared" si="2"/>
        <v>9021.0845885456565</v>
      </c>
      <c r="AH17" s="4">
        <f t="shared" si="2"/>
        <v>8004.9637919684019</v>
      </c>
      <c r="AI17" s="4" t="str">
        <f t="shared" si="2"/>
        <v>N.A.</v>
      </c>
      <c r="AJ17" s="4" t="str">
        <f t="shared" si="2"/>
        <v>N.A.</v>
      </c>
      <c r="AK17" s="4">
        <f t="shared" si="2"/>
        <v>12528.882624295233</v>
      </c>
      <c r="AL17" s="4" t="str">
        <f t="shared" si="2"/>
        <v>N.A.</v>
      </c>
      <c r="AM17" s="4">
        <f t="shared" si="2"/>
        <v>7774.1318422601535</v>
      </c>
      <c r="AN17" s="4">
        <f t="shared" si="2"/>
        <v>0</v>
      </c>
      <c r="AO17" s="4" t="str">
        <f t="shared" si="2"/>
        <v>N.A.</v>
      </c>
      <c r="AP17" s="4">
        <f t="shared" si="2"/>
        <v>6762.8072897870807</v>
      </c>
      <c r="AQ17" s="4">
        <f t="shared" si="2"/>
        <v>9195.1101208014152</v>
      </c>
      <c r="AR17" s="4">
        <f t="shared" si="2"/>
        <v>8373.3100446265271</v>
      </c>
    </row>
    <row r="18" spans="1:44" ht="15.75" customHeight="1" thickBot="1" x14ac:dyDescent="0.3">
      <c r="A18" s="6" t="s">
        <v>15</v>
      </c>
      <c r="B18" s="4">
        <v>878490</v>
      </c>
      <c r="C18" s="4"/>
      <c r="D18" s="4"/>
      <c r="E18" s="4"/>
      <c r="F18" s="4"/>
      <c r="G18" s="4">
        <v>720000</v>
      </c>
      <c r="H18" s="4"/>
      <c r="I18" s="4"/>
      <c r="J18" s="4"/>
      <c r="K18" s="4"/>
      <c r="L18" s="3">
        <f t="shared" si="0"/>
        <v>878490</v>
      </c>
      <c r="M18" s="3">
        <f t="shared" si="0"/>
        <v>720000</v>
      </c>
      <c r="N18" s="4">
        <f>L18+M18</f>
        <v>1598490</v>
      </c>
      <c r="P18" s="6" t="s">
        <v>15</v>
      </c>
      <c r="Q18" s="4">
        <v>227</v>
      </c>
      <c r="R18" s="4">
        <v>0</v>
      </c>
      <c r="S18" s="4">
        <v>0</v>
      </c>
      <c r="T18" s="4">
        <v>0</v>
      </c>
      <c r="U18" s="4">
        <v>0</v>
      </c>
      <c r="V18" s="4">
        <v>180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227</v>
      </c>
      <c r="AB18" s="3">
        <f t="shared" si="1"/>
        <v>180</v>
      </c>
      <c r="AC18" s="4">
        <f>AA18+AB18</f>
        <v>407</v>
      </c>
      <c r="AE18" s="6" t="s">
        <v>15</v>
      </c>
      <c r="AF18" s="4">
        <f t="shared" si="2"/>
        <v>3870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4000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3870</v>
      </c>
      <c r="AQ18" s="4">
        <f t="shared" si="2"/>
        <v>4000</v>
      </c>
      <c r="AR18" s="4">
        <f t="shared" si="2"/>
        <v>3927.4938574938574</v>
      </c>
    </row>
    <row r="19" spans="1:44" ht="15.75" customHeight="1" thickBot="1" x14ac:dyDescent="0.3">
      <c r="A19" s="7" t="s">
        <v>16</v>
      </c>
      <c r="B19" s="4">
        <v>127790395.00000003</v>
      </c>
      <c r="C19" s="4">
        <v>212013530.00000003</v>
      </c>
      <c r="D19" s="4">
        <v>64840560.000000015</v>
      </c>
      <c r="E19" s="4"/>
      <c r="F19" s="4">
        <v>14244900</v>
      </c>
      <c r="G19" s="4">
        <v>25163849.999999996</v>
      </c>
      <c r="H19" s="4">
        <v>31296940</v>
      </c>
      <c r="I19" s="4">
        <v>13208250</v>
      </c>
      <c r="J19" s="4">
        <v>0</v>
      </c>
      <c r="K19" s="4"/>
      <c r="L19" s="3">
        <f t="shared" ref="L19:M19" si="3">SUM(L15:L18)</f>
        <v>238172795</v>
      </c>
      <c r="M19" s="3">
        <f t="shared" si="3"/>
        <v>250385630.00000003</v>
      </c>
      <c r="N19" s="4"/>
      <c r="P19" s="7" t="s">
        <v>16</v>
      </c>
      <c r="Q19" s="4">
        <v>18688</v>
      </c>
      <c r="R19" s="4">
        <v>23502</v>
      </c>
      <c r="S19" s="4">
        <v>4915</v>
      </c>
      <c r="T19" s="4">
        <v>0</v>
      </c>
      <c r="U19" s="4">
        <v>1280</v>
      </c>
      <c r="V19" s="4">
        <v>2131</v>
      </c>
      <c r="W19" s="4">
        <v>5790</v>
      </c>
      <c r="X19" s="4">
        <v>1699</v>
      </c>
      <c r="Y19" s="4">
        <v>1530</v>
      </c>
      <c r="Z19" s="4">
        <v>0</v>
      </c>
      <c r="AA19" s="3">
        <f t="shared" si="1"/>
        <v>32203</v>
      </c>
      <c r="AB19" s="3">
        <f t="shared" si="1"/>
        <v>27332</v>
      </c>
      <c r="AC19" s="4"/>
      <c r="AE19" s="7" t="s">
        <v>16</v>
      </c>
      <c r="AF19" s="4">
        <f t="shared" ref="AF19:AQ19" si="4">IFERROR(B19/Q19, "N.A.")</f>
        <v>6838.0990475171247</v>
      </c>
      <c r="AG19" s="4">
        <f t="shared" si="4"/>
        <v>9021.0845885456565</v>
      </c>
      <c r="AH19" s="4">
        <f t="shared" si="4"/>
        <v>13192.382502543238</v>
      </c>
      <c r="AI19" s="4" t="str">
        <f t="shared" si="4"/>
        <v>N.A.</v>
      </c>
      <c r="AJ19" s="4">
        <f t="shared" si="4"/>
        <v>11128.828125</v>
      </c>
      <c r="AK19" s="4">
        <f t="shared" si="4"/>
        <v>11808.470201783199</v>
      </c>
      <c r="AL19" s="4">
        <f t="shared" si="4"/>
        <v>5405.343696027634</v>
      </c>
      <c r="AM19" s="4">
        <f t="shared" si="4"/>
        <v>7774.1318422601535</v>
      </c>
      <c r="AN19" s="4">
        <f t="shared" si="4"/>
        <v>0</v>
      </c>
      <c r="AO19" s="4" t="str">
        <f t="shared" si="4"/>
        <v>N.A.</v>
      </c>
      <c r="AP19" s="4">
        <f t="shared" si="4"/>
        <v>7395.981585566562</v>
      </c>
      <c r="AQ19" s="4">
        <f t="shared" si="4"/>
        <v>9160.8967510610291</v>
      </c>
      <c r="AR19" s="4"/>
    </row>
    <row r="20" spans="1:44" ht="15.75" thickBot="1" x14ac:dyDescent="0.3">
      <c r="A20" s="8" t="s">
        <v>0</v>
      </c>
      <c r="B20" s="42">
        <f>B19+C19</f>
        <v>339803925.00000006</v>
      </c>
      <c r="C20" s="43"/>
      <c r="D20" s="42">
        <f>D19+E19</f>
        <v>64840560.000000015</v>
      </c>
      <c r="E20" s="43"/>
      <c r="F20" s="42">
        <f>F19+G19</f>
        <v>39408750</v>
      </c>
      <c r="G20" s="43"/>
      <c r="H20" s="42">
        <f>H19+I19</f>
        <v>44505190</v>
      </c>
      <c r="I20" s="43"/>
      <c r="J20" s="42">
        <f>J19+K19</f>
        <v>0</v>
      </c>
      <c r="K20" s="43"/>
      <c r="L20" s="5"/>
      <c r="M20" s="2"/>
      <c r="N20" s="1">
        <f>B20+D20+F20+H20+J20</f>
        <v>488558425.00000006</v>
      </c>
      <c r="P20" s="8" t="s">
        <v>0</v>
      </c>
      <c r="Q20" s="42">
        <f>Q19+R19</f>
        <v>42190</v>
      </c>
      <c r="R20" s="43"/>
      <c r="S20" s="42">
        <f>S19+T19</f>
        <v>4915</v>
      </c>
      <c r="T20" s="43"/>
      <c r="U20" s="42">
        <f>U19+V19</f>
        <v>3411</v>
      </c>
      <c r="V20" s="43"/>
      <c r="W20" s="42">
        <f>W19+X19</f>
        <v>7489</v>
      </c>
      <c r="X20" s="43"/>
      <c r="Y20" s="42">
        <f>Y19+Z19</f>
        <v>1530</v>
      </c>
      <c r="Z20" s="43"/>
      <c r="AA20" s="5"/>
      <c r="AB20" s="2"/>
      <c r="AC20" s="1">
        <f>Q20+S20+U20+W20+Y20</f>
        <v>59535</v>
      </c>
      <c r="AE20" s="8" t="s">
        <v>0</v>
      </c>
      <c r="AF20" s="23">
        <f>IFERROR(B20/Q20,"N.A.")</f>
        <v>8054.1342735245335</v>
      </c>
      <c r="AG20" s="24"/>
      <c r="AH20" s="23">
        <f>IFERROR(D20/S20,"N.A.")</f>
        <v>13192.382502543238</v>
      </c>
      <c r="AI20" s="24"/>
      <c r="AJ20" s="23">
        <f>IFERROR(F20/U20,"N.A.")</f>
        <v>11553.430079155673</v>
      </c>
      <c r="AK20" s="24"/>
      <c r="AL20" s="23">
        <f>IFERROR(H20/W20,"N.A.")</f>
        <v>5942.7413539858462</v>
      </c>
      <c r="AM20" s="24"/>
      <c r="AN20" s="23">
        <f>IFERROR(J20/Y20,"N.A.")</f>
        <v>0</v>
      </c>
      <c r="AO20" s="24"/>
      <c r="AP20" s="5"/>
      <c r="AQ20" s="2"/>
      <c r="AR20" s="4">
        <f>IFERROR(N20/AC20, "N.A.")</f>
        <v>8206.2387671117831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5" t="s">
        <v>1</v>
      </c>
      <c r="B23" s="28" t="s">
        <v>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25" t="s">
        <v>0</v>
      </c>
      <c r="P23" s="25" t="s">
        <v>1</v>
      </c>
      <c r="Q23" s="28" t="s">
        <v>2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0"/>
      <c r="AC23" s="25" t="s">
        <v>0</v>
      </c>
      <c r="AE23" s="25" t="s">
        <v>1</v>
      </c>
      <c r="AF23" s="28" t="s">
        <v>2</v>
      </c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0"/>
      <c r="AR23" s="25" t="s">
        <v>0</v>
      </c>
    </row>
    <row r="24" spans="1:44" ht="15" customHeight="1" x14ac:dyDescent="0.25">
      <c r="A24" s="26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6"/>
      <c r="P24" s="26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6"/>
      <c r="AE24" s="26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6"/>
    </row>
    <row r="25" spans="1:44" ht="15.75" customHeight="1" thickBot="1" x14ac:dyDescent="0.3">
      <c r="A25" s="26"/>
      <c r="B25" s="38" t="s">
        <v>8</v>
      </c>
      <c r="C25" s="39"/>
      <c r="D25" s="40" t="s">
        <v>9</v>
      </c>
      <c r="E25" s="41"/>
      <c r="F25" s="36"/>
      <c r="G25" s="37"/>
      <c r="H25" s="36"/>
      <c r="I25" s="37"/>
      <c r="J25" s="36"/>
      <c r="K25" s="37"/>
      <c r="L25" s="36"/>
      <c r="M25" s="37"/>
      <c r="N25" s="26"/>
      <c r="P25" s="26"/>
      <c r="Q25" s="38" t="s">
        <v>8</v>
      </c>
      <c r="R25" s="39"/>
      <c r="S25" s="40" t="s">
        <v>9</v>
      </c>
      <c r="T25" s="41"/>
      <c r="U25" s="36"/>
      <c r="V25" s="37"/>
      <c r="W25" s="36"/>
      <c r="X25" s="37"/>
      <c r="Y25" s="36"/>
      <c r="Z25" s="37"/>
      <c r="AA25" s="36"/>
      <c r="AB25" s="37"/>
      <c r="AC25" s="26"/>
      <c r="AE25" s="26"/>
      <c r="AF25" s="38" t="s">
        <v>8</v>
      </c>
      <c r="AG25" s="39"/>
      <c r="AH25" s="40" t="s">
        <v>9</v>
      </c>
      <c r="AI25" s="41"/>
      <c r="AJ25" s="36"/>
      <c r="AK25" s="37"/>
      <c r="AL25" s="36"/>
      <c r="AM25" s="37"/>
      <c r="AN25" s="36"/>
      <c r="AO25" s="37"/>
      <c r="AP25" s="36"/>
      <c r="AQ25" s="37"/>
      <c r="AR25" s="26"/>
    </row>
    <row r="26" spans="1:44" ht="15.75" customHeight="1" thickBot="1" x14ac:dyDescent="0.3">
      <c r="A26" s="27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7"/>
      <c r="P26" s="27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7"/>
      <c r="AE26" s="27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7"/>
    </row>
    <row r="27" spans="1:44" ht="15.75" customHeight="1" thickBot="1" x14ac:dyDescent="0.3">
      <c r="A27" s="6" t="s">
        <v>12</v>
      </c>
      <c r="B27" s="4">
        <v>23083260</v>
      </c>
      <c r="C27" s="4"/>
      <c r="D27" s="4">
        <v>49752720</v>
      </c>
      <c r="E27" s="4"/>
      <c r="F27" s="4">
        <v>9433200</v>
      </c>
      <c r="G27" s="4"/>
      <c r="H27" s="4">
        <v>21145840</v>
      </c>
      <c r="I27" s="4"/>
      <c r="J27" s="4"/>
      <c r="K27" s="4"/>
      <c r="L27" s="3">
        <f t="shared" ref="L27:M31" si="5">B27+D27+F27+H27+J27</f>
        <v>103415020</v>
      </c>
      <c r="M27" s="3">
        <f t="shared" si="5"/>
        <v>0</v>
      </c>
      <c r="N27" s="4">
        <f>L27+M27</f>
        <v>103415020</v>
      </c>
      <c r="P27" s="6" t="s">
        <v>12</v>
      </c>
      <c r="Q27" s="4">
        <v>2476</v>
      </c>
      <c r="R27" s="4">
        <v>0</v>
      </c>
      <c r="S27" s="4">
        <v>2956</v>
      </c>
      <c r="T27" s="4">
        <v>0</v>
      </c>
      <c r="U27" s="4">
        <v>782</v>
      </c>
      <c r="V27" s="4">
        <v>0</v>
      </c>
      <c r="W27" s="4">
        <v>1910</v>
      </c>
      <c r="X27" s="4">
        <v>0</v>
      </c>
      <c r="Y27" s="4">
        <v>0</v>
      </c>
      <c r="Z27" s="4">
        <v>0</v>
      </c>
      <c r="AA27" s="3">
        <f t="shared" ref="AA27:AB31" si="6">Q27+S27+U27+W27+Y27</f>
        <v>8124</v>
      </c>
      <c r="AB27" s="3">
        <f t="shared" si="6"/>
        <v>0</v>
      </c>
      <c r="AC27" s="4">
        <f>AA27+AB27</f>
        <v>8124</v>
      </c>
      <c r="AE27" s="6" t="s">
        <v>12</v>
      </c>
      <c r="AF27" s="4">
        <f t="shared" ref="AF27:AR30" si="7">IFERROR(B27/Q27, "N.A.")</f>
        <v>9322.8029079159933</v>
      </c>
      <c r="AG27" s="4" t="str">
        <f t="shared" si="7"/>
        <v>N.A.</v>
      </c>
      <c r="AH27" s="4">
        <f t="shared" si="7"/>
        <v>16831.096075778078</v>
      </c>
      <c r="AI27" s="4" t="str">
        <f t="shared" si="7"/>
        <v>N.A.</v>
      </c>
      <c r="AJ27" s="4">
        <f t="shared" si="7"/>
        <v>12062.915601023018</v>
      </c>
      <c r="AK27" s="4" t="str">
        <f t="shared" si="7"/>
        <v>N.A.</v>
      </c>
      <c r="AL27" s="4">
        <f t="shared" si="7"/>
        <v>11071.120418848168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12729.569177744954</v>
      </c>
      <c r="AQ27" s="4" t="str">
        <f t="shared" si="7"/>
        <v>N.A.</v>
      </c>
      <c r="AR27" s="4">
        <f t="shared" si="7"/>
        <v>12729.569177744954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38117685</v>
      </c>
      <c r="C29" s="4">
        <v>143153579.99999997</v>
      </c>
      <c r="D29" s="4">
        <v>10988220</v>
      </c>
      <c r="E29" s="4"/>
      <c r="F29" s="4"/>
      <c r="G29" s="4">
        <v>15802049.999999998</v>
      </c>
      <c r="H29" s="4"/>
      <c r="I29" s="4">
        <v>2743200</v>
      </c>
      <c r="J29" s="4">
        <v>0</v>
      </c>
      <c r="K29" s="4"/>
      <c r="L29" s="3">
        <f t="shared" si="5"/>
        <v>49105905</v>
      </c>
      <c r="M29" s="3">
        <f t="shared" si="5"/>
        <v>161698829.99999997</v>
      </c>
      <c r="N29" s="4">
        <f>L29+M29</f>
        <v>210804734.99999997</v>
      </c>
      <c r="P29" s="6" t="s">
        <v>14</v>
      </c>
      <c r="Q29" s="4">
        <v>4803</v>
      </c>
      <c r="R29" s="4">
        <v>14570</v>
      </c>
      <c r="S29" s="4">
        <v>1292</v>
      </c>
      <c r="T29" s="4">
        <v>0</v>
      </c>
      <c r="U29" s="4">
        <v>0</v>
      </c>
      <c r="V29" s="4">
        <v>1190</v>
      </c>
      <c r="W29" s="4">
        <v>0</v>
      </c>
      <c r="X29" s="4">
        <v>587</v>
      </c>
      <c r="Y29" s="4">
        <v>639</v>
      </c>
      <c r="Z29" s="4">
        <v>0</v>
      </c>
      <c r="AA29" s="3">
        <f t="shared" si="6"/>
        <v>6734</v>
      </c>
      <c r="AB29" s="3">
        <f t="shared" si="6"/>
        <v>16347</v>
      </c>
      <c r="AC29" s="4">
        <f>AA29+AB29</f>
        <v>23081</v>
      </c>
      <c r="AE29" s="6" t="s">
        <v>14</v>
      </c>
      <c r="AF29" s="4">
        <f t="shared" si="7"/>
        <v>7936.2242348532163</v>
      </c>
      <c r="AG29" s="4">
        <f t="shared" si="7"/>
        <v>9825.2285518188037</v>
      </c>
      <c r="AH29" s="4">
        <f t="shared" si="7"/>
        <v>8504.8142414860686</v>
      </c>
      <c r="AI29" s="4" t="str">
        <f t="shared" si="7"/>
        <v>N.A.</v>
      </c>
      <c r="AJ29" s="4" t="str">
        <f t="shared" si="7"/>
        <v>N.A.</v>
      </c>
      <c r="AK29" s="4">
        <f t="shared" si="7"/>
        <v>13279.033613445377</v>
      </c>
      <c r="AL29" s="4" t="str">
        <f t="shared" si="7"/>
        <v>N.A.</v>
      </c>
      <c r="AM29" s="4">
        <f t="shared" si="7"/>
        <v>4673.2538330494035</v>
      </c>
      <c r="AN29" s="4">
        <f t="shared" si="7"/>
        <v>0</v>
      </c>
      <c r="AO29" s="4" t="str">
        <f t="shared" si="7"/>
        <v>N.A.</v>
      </c>
      <c r="AP29" s="4">
        <f t="shared" si="7"/>
        <v>7292.234184734185</v>
      </c>
      <c r="AQ29" s="4">
        <f t="shared" si="7"/>
        <v>9891.6516792071925</v>
      </c>
      <c r="AR29" s="4">
        <f t="shared" si="7"/>
        <v>9133.2583076989722</v>
      </c>
    </row>
    <row r="30" spans="1:44" ht="15.75" customHeight="1" thickBot="1" x14ac:dyDescent="0.3">
      <c r="A30" s="6" t="s">
        <v>15</v>
      </c>
      <c r="B30" s="4">
        <v>878490</v>
      </c>
      <c r="C30" s="4"/>
      <c r="D30" s="4"/>
      <c r="E30" s="4"/>
      <c r="F30" s="4"/>
      <c r="G30" s="4">
        <v>720000</v>
      </c>
      <c r="H30" s="4"/>
      <c r="I30" s="4"/>
      <c r="J30" s="4"/>
      <c r="K30" s="4"/>
      <c r="L30" s="3">
        <f t="shared" si="5"/>
        <v>878490</v>
      </c>
      <c r="M30" s="3">
        <f t="shared" si="5"/>
        <v>720000</v>
      </c>
      <c r="N30" s="4">
        <f>L30+M30</f>
        <v>1598490</v>
      </c>
      <c r="P30" s="6" t="s">
        <v>15</v>
      </c>
      <c r="Q30" s="4">
        <v>227</v>
      </c>
      <c r="R30" s="4">
        <v>0</v>
      </c>
      <c r="S30" s="4">
        <v>0</v>
      </c>
      <c r="T30" s="4">
        <v>0</v>
      </c>
      <c r="U30" s="4">
        <v>0</v>
      </c>
      <c r="V30" s="4">
        <v>180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227</v>
      </c>
      <c r="AB30" s="3">
        <f t="shared" si="6"/>
        <v>180</v>
      </c>
      <c r="AC30" s="4">
        <f>AA30+AB30</f>
        <v>407</v>
      </c>
      <c r="AE30" s="6" t="s">
        <v>15</v>
      </c>
      <c r="AF30" s="4">
        <f t="shared" si="7"/>
        <v>3870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4000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3870</v>
      </c>
      <c r="AQ30" s="4">
        <f t="shared" si="7"/>
        <v>4000</v>
      </c>
      <c r="AR30" s="4">
        <f t="shared" si="7"/>
        <v>3927.4938574938574</v>
      </c>
    </row>
    <row r="31" spans="1:44" ht="15.75" customHeight="1" thickBot="1" x14ac:dyDescent="0.3">
      <c r="A31" s="7" t="s">
        <v>16</v>
      </c>
      <c r="B31" s="4">
        <v>62079435</v>
      </c>
      <c r="C31" s="4">
        <v>143153579.99999997</v>
      </c>
      <c r="D31" s="4">
        <v>60740939.999999993</v>
      </c>
      <c r="E31" s="4"/>
      <c r="F31" s="4">
        <v>9433200</v>
      </c>
      <c r="G31" s="4">
        <v>16522049.999999998</v>
      </c>
      <c r="H31" s="4">
        <v>21145840</v>
      </c>
      <c r="I31" s="4">
        <v>2743200</v>
      </c>
      <c r="J31" s="4">
        <v>0</v>
      </c>
      <c r="K31" s="4"/>
      <c r="L31" s="3">
        <f t="shared" si="5"/>
        <v>153399415</v>
      </c>
      <c r="M31" s="3">
        <f t="shared" si="5"/>
        <v>162418829.99999997</v>
      </c>
      <c r="N31" s="4"/>
      <c r="P31" s="7" t="s">
        <v>16</v>
      </c>
      <c r="Q31" s="4">
        <v>7506</v>
      </c>
      <c r="R31" s="4">
        <v>14570</v>
      </c>
      <c r="S31" s="4">
        <v>4248</v>
      </c>
      <c r="T31" s="4">
        <v>0</v>
      </c>
      <c r="U31" s="4">
        <v>782</v>
      </c>
      <c r="V31" s="4">
        <v>1370</v>
      </c>
      <c r="W31" s="4">
        <v>1910</v>
      </c>
      <c r="X31" s="4">
        <v>587</v>
      </c>
      <c r="Y31" s="4">
        <v>639</v>
      </c>
      <c r="Z31" s="4">
        <v>0</v>
      </c>
      <c r="AA31" s="3">
        <f t="shared" si="6"/>
        <v>15085</v>
      </c>
      <c r="AB31" s="3">
        <f t="shared" si="6"/>
        <v>16527</v>
      </c>
      <c r="AC31" s="4"/>
      <c r="AE31" s="7" t="s">
        <v>16</v>
      </c>
      <c r="AF31" s="4">
        <f t="shared" ref="AF31:AQ31" si="8">IFERROR(B31/Q31, "N.A.")</f>
        <v>8270.6414868105512</v>
      </c>
      <c r="AG31" s="4">
        <f t="shared" si="8"/>
        <v>9825.2285518188037</v>
      </c>
      <c r="AH31" s="4">
        <f t="shared" si="8"/>
        <v>14298.714689265535</v>
      </c>
      <c r="AI31" s="4" t="str">
        <f t="shared" si="8"/>
        <v>N.A.</v>
      </c>
      <c r="AJ31" s="4">
        <f t="shared" si="8"/>
        <v>12062.915601023018</v>
      </c>
      <c r="AK31" s="4">
        <f t="shared" si="8"/>
        <v>12059.890510948904</v>
      </c>
      <c r="AL31" s="4">
        <f t="shared" si="8"/>
        <v>11071.120418848168</v>
      </c>
      <c r="AM31" s="4">
        <f t="shared" si="8"/>
        <v>4673.2538330494035</v>
      </c>
      <c r="AN31" s="4">
        <f t="shared" si="8"/>
        <v>0</v>
      </c>
      <c r="AO31" s="4" t="str">
        <f t="shared" si="8"/>
        <v>N.A.</v>
      </c>
      <c r="AP31" s="4">
        <f t="shared" si="8"/>
        <v>10169.003314550879</v>
      </c>
      <c r="AQ31" s="4">
        <f t="shared" si="8"/>
        <v>9827.4841168996172</v>
      </c>
      <c r="AR31" s="4"/>
    </row>
    <row r="32" spans="1:44" ht="15.75" thickBot="1" x14ac:dyDescent="0.3">
      <c r="A32" s="8" t="s">
        <v>0</v>
      </c>
      <c r="B32" s="42">
        <f>B31+C31</f>
        <v>205233014.99999997</v>
      </c>
      <c r="C32" s="43"/>
      <c r="D32" s="42">
        <f>D31+E31</f>
        <v>60740939.999999993</v>
      </c>
      <c r="E32" s="43"/>
      <c r="F32" s="42">
        <f>F31+G31</f>
        <v>25955250</v>
      </c>
      <c r="G32" s="43"/>
      <c r="H32" s="42">
        <f>H31+I31</f>
        <v>23889040</v>
      </c>
      <c r="I32" s="43"/>
      <c r="J32" s="42">
        <f>J31+K31</f>
        <v>0</v>
      </c>
      <c r="K32" s="43"/>
      <c r="L32" s="5"/>
      <c r="M32" s="2"/>
      <c r="N32" s="1">
        <f>B32+D32+F32+H32+J32</f>
        <v>315818245</v>
      </c>
      <c r="P32" s="8" t="s">
        <v>0</v>
      </c>
      <c r="Q32" s="42">
        <f>Q31+R31</f>
        <v>22076</v>
      </c>
      <c r="R32" s="43"/>
      <c r="S32" s="42">
        <f>S31+T31</f>
        <v>4248</v>
      </c>
      <c r="T32" s="43"/>
      <c r="U32" s="42">
        <f>U31+V31</f>
        <v>2152</v>
      </c>
      <c r="V32" s="43"/>
      <c r="W32" s="42">
        <f>W31+X31</f>
        <v>2497</v>
      </c>
      <c r="X32" s="43"/>
      <c r="Y32" s="42">
        <f>Y31+Z31</f>
        <v>639</v>
      </c>
      <c r="Z32" s="43"/>
      <c r="AA32" s="5"/>
      <c r="AB32" s="2"/>
      <c r="AC32" s="1">
        <f>Q32+S32+U32+W32+Y32</f>
        <v>31612</v>
      </c>
      <c r="AE32" s="8" t="s">
        <v>0</v>
      </c>
      <c r="AF32" s="23">
        <f>IFERROR(B32/Q32,"N.A.")</f>
        <v>9296.6576825511856</v>
      </c>
      <c r="AG32" s="24"/>
      <c r="AH32" s="23">
        <f>IFERROR(D32/S32,"N.A.")</f>
        <v>14298.714689265535</v>
      </c>
      <c r="AI32" s="24"/>
      <c r="AJ32" s="23">
        <f>IFERROR(F32/U32,"N.A.")</f>
        <v>12060.989776951672</v>
      </c>
      <c r="AK32" s="24"/>
      <c r="AL32" s="23">
        <f>IFERROR(H32/W32,"N.A.")</f>
        <v>9567.0965158189829</v>
      </c>
      <c r="AM32" s="24"/>
      <c r="AN32" s="23">
        <f>IFERROR(J32/Y32,"N.A.")</f>
        <v>0</v>
      </c>
      <c r="AO32" s="24"/>
      <c r="AP32" s="5"/>
      <c r="AQ32" s="2"/>
      <c r="AR32" s="4">
        <f>IFERROR(N32/AC32, "N.A.")</f>
        <v>9990.4544160445403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5" t="s">
        <v>1</v>
      </c>
      <c r="B35" s="28" t="s">
        <v>2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  <c r="N35" s="25" t="s">
        <v>0</v>
      </c>
      <c r="P35" s="25" t="s">
        <v>1</v>
      </c>
      <c r="Q35" s="28" t="s">
        <v>2</v>
      </c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30"/>
      <c r="AC35" s="25" t="s">
        <v>0</v>
      </c>
      <c r="AE35" s="25" t="s">
        <v>1</v>
      </c>
      <c r="AF35" s="28" t="s">
        <v>2</v>
      </c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0"/>
      <c r="AR35" s="25" t="s">
        <v>0</v>
      </c>
    </row>
    <row r="36" spans="1:44" ht="15" customHeight="1" x14ac:dyDescent="0.25">
      <c r="A36" s="26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6"/>
      <c r="P36" s="26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6"/>
      <c r="AE36" s="26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6"/>
    </row>
    <row r="37" spans="1:44" ht="15.75" customHeight="1" thickBot="1" x14ac:dyDescent="0.3">
      <c r="A37" s="26"/>
      <c r="B37" s="38" t="s">
        <v>8</v>
      </c>
      <c r="C37" s="39"/>
      <c r="D37" s="40" t="s">
        <v>9</v>
      </c>
      <c r="E37" s="41"/>
      <c r="F37" s="36"/>
      <c r="G37" s="37"/>
      <c r="H37" s="36"/>
      <c r="I37" s="37"/>
      <c r="J37" s="36"/>
      <c r="K37" s="37"/>
      <c r="L37" s="36"/>
      <c r="M37" s="37"/>
      <c r="N37" s="26"/>
      <c r="P37" s="26"/>
      <c r="Q37" s="38" t="s">
        <v>8</v>
      </c>
      <c r="R37" s="39"/>
      <c r="S37" s="40" t="s">
        <v>9</v>
      </c>
      <c r="T37" s="41"/>
      <c r="U37" s="36"/>
      <c r="V37" s="37"/>
      <c r="W37" s="36"/>
      <c r="X37" s="37"/>
      <c r="Y37" s="36"/>
      <c r="Z37" s="37"/>
      <c r="AA37" s="36"/>
      <c r="AB37" s="37"/>
      <c r="AC37" s="26"/>
      <c r="AE37" s="26"/>
      <c r="AF37" s="38" t="s">
        <v>8</v>
      </c>
      <c r="AG37" s="39"/>
      <c r="AH37" s="40" t="s">
        <v>9</v>
      </c>
      <c r="AI37" s="41"/>
      <c r="AJ37" s="36"/>
      <c r="AK37" s="37"/>
      <c r="AL37" s="36"/>
      <c r="AM37" s="37"/>
      <c r="AN37" s="36"/>
      <c r="AO37" s="37"/>
      <c r="AP37" s="36"/>
      <c r="AQ37" s="37"/>
      <c r="AR37" s="26"/>
    </row>
    <row r="38" spans="1:44" ht="15.75" customHeight="1" thickBot="1" x14ac:dyDescent="0.3">
      <c r="A38" s="27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7"/>
      <c r="P38" s="27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7"/>
      <c r="AE38" s="27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7"/>
    </row>
    <row r="39" spans="1:44" ht="15.75" customHeight="1" thickBot="1" x14ac:dyDescent="0.3">
      <c r="A39" s="6" t="s">
        <v>12</v>
      </c>
      <c r="B39" s="4">
        <v>11376510.000000002</v>
      </c>
      <c r="C39" s="4"/>
      <c r="D39" s="4">
        <v>2928299.9999999995</v>
      </c>
      <c r="E39" s="4"/>
      <c r="F39" s="4">
        <v>4811700</v>
      </c>
      <c r="G39" s="4"/>
      <c r="H39" s="4">
        <v>10151100</v>
      </c>
      <c r="I39" s="4"/>
      <c r="J39" s="4">
        <v>0</v>
      </c>
      <c r="K39" s="4"/>
      <c r="L39" s="3">
        <f t="shared" ref="L39:M43" si="9">B39+D39+F39+H39+J39</f>
        <v>29267610</v>
      </c>
      <c r="M39" s="3">
        <f t="shared" si="9"/>
        <v>0</v>
      </c>
      <c r="N39" s="4">
        <f>L39+M39</f>
        <v>29267610</v>
      </c>
      <c r="P39" s="6" t="s">
        <v>12</v>
      </c>
      <c r="Q39" s="4">
        <v>1772</v>
      </c>
      <c r="R39" s="4">
        <v>0</v>
      </c>
      <c r="S39" s="4">
        <v>440</v>
      </c>
      <c r="T39" s="4">
        <v>0</v>
      </c>
      <c r="U39" s="4">
        <v>498</v>
      </c>
      <c r="V39" s="4">
        <v>0</v>
      </c>
      <c r="W39" s="4">
        <v>3880</v>
      </c>
      <c r="X39" s="4">
        <v>0</v>
      </c>
      <c r="Y39" s="4">
        <v>360</v>
      </c>
      <c r="Z39" s="4">
        <v>0</v>
      </c>
      <c r="AA39" s="3">
        <f t="shared" ref="AA39:AB43" si="10">Q39+S39+U39+W39+Y39</f>
        <v>6950</v>
      </c>
      <c r="AB39" s="3">
        <f t="shared" si="10"/>
        <v>0</v>
      </c>
      <c r="AC39" s="4">
        <f>AA39+AB39</f>
        <v>6950</v>
      </c>
      <c r="AE39" s="6" t="s">
        <v>12</v>
      </c>
      <c r="AF39" s="4">
        <f t="shared" ref="AF39:AR42" si="11">IFERROR(B39/Q39, "N.A.")</f>
        <v>6420.1523702031609</v>
      </c>
      <c r="AG39" s="4" t="str">
        <f t="shared" si="11"/>
        <v>N.A.</v>
      </c>
      <c r="AH39" s="4">
        <f t="shared" si="11"/>
        <v>6655.2272727272721</v>
      </c>
      <c r="AI39" s="4" t="str">
        <f t="shared" si="11"/>
        <v>N.A.</v>
      </c>
      <c r="AJ39" s="4">
        <f t="shared" si="11"/>
        <v>9662.0481927710844</v>
      </c>
      <c r="AK39" s="4" t="str">
        <f t="shared" si="11"/>
        <v>N.A.</v>
      </c>
      <c r="AL39" s="4">
        <f t="shared" si="11"/>
        <v>2616.2628865979382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4211.1669064748203</v>
      </c>
      <c r="AQ39" s="4" t="str">
        <f t="shared" si="11"/>
        <v>N.A.</v>
      </c>
      <c r="AR39" s="4">
        <f t="shared" si="11"/>
        <v>4211.1669064748203</v>
      </c>
    </row>
    <row r="40" spans="1:44" ht="15.75" customHeight="1" thickBot="1" x14ac:dyDescent="0.3">
      <c r="A40" s="6" t="s">
        <v>13</v>
      </c>
      <c r="B40" s="4">
        <v>10912980.000000002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10912980.000000002</v>
      </c>
      <c r="M40" s="3">
        <f t="shared" si="9"/>
        <v>0</v>
      </c>
      <c r="N40" s="4">
        <f>L40+M40</f>
        <v>10912980.000000002</v>
      </c>
      <c r="P40" s="6" t="s">
        <v>13</v>
      </c>
      <c r="Q40" s="4">
        <v>3047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3047</v>
      </c>
      <c r="AB40" s="3">
        <f t="shared" si="10"/>
        <v>0</v>
      </c>
      <c r="AC40" s="4">
        <f>AA40+AB40</f>
        <v>3047</v>
      </c>
      <c r="AE40" s="6" t="s">
        <v>13</v>
      </c>
      <c r="AF40" s="4">
        <f t="shared" si="11"/>
        <v>3581.5490646537583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3581.5490646537583</v>
      </c>
      <c r="AQ40" s="4" t="str">
        <f t="shared" si="11"/>
        <v>N.A.</v>
      </c>
      <c r="AR40" s="4">
        <f t="shared" si="11"/>
        <v>3581.5490646537583</v>
      </c>
    </row>
    <row r="41" spans="1:44" ht="15.75" customHeight="1" thickBot="1" x14ac:dyDescent="0.3">
      <c r="A41" s="6" t="s">
        <v>14</v>
      </c>
      <c r="B41" s="4">
        <v>43421470</v>
      </c>
      <c r="C41" s="4">
        <v>68859950.000000015</v>
      </c>
      <c r="D41" s="4">
        <v>1171320</v>
      </c>
      <c r="E41" s="4"/>
      <c r="F41" s="4"/>
      <c r="G41" s="4">
        <v>8641800</v>
      </c>
      <c r="H41" s="4"/>
      <c r="I41" s="4">
        <v>10465050</v>
      </c>
      <c r="J41" s="4">
        <v>0</v>
      </c>
      <c r="K41" s="4"/>
      <c r="L41" s="3">
        <f t="shared" si="9"/>
        <v>44592790</v>
      </c>
      <c r="M41" s="3">
        <f t="shared" si="9"/>
        <v>87966800.000000015</v>
      </c>
      <c r="N41" s="4">
        <f>L41+M41</f>
        <v>132559590.00000001</v>
      </c>
      <c r="P41" s="6" t="s">
        <v>14</v>
      </c>
      <c r="Q41" s="4">
        <v>6363</v>
      </c>
      <c r="R41" s="4">
        <v>8932</v>
      </c>
      <c r="S41" s="4">
        <v>227</v>
      </c>
      <c r="T41" s="4">
        <v>0</v>
      </c>
      <c r="U41" s="4">
        <v>0</v>
      </c>
      <c r="V41" s="4">
        <v>761</v>
      </c>
      <c r="W41" s="4">
        <v>0</v>
      </c>
      <c r="X41" s="4">
        <v>1112</v>
      </c>
      <c r="Y41" s="4">
        <v>531</v>
      </c>
      <c r="Z41" s="4">
        <v>0</v>
      </c>
      <c r="AA41" s="3">
        <f t="shared" si="10"/>
        <v>7121</v>
      </c>
      <c r="AB41" s="3">
        <f t="shared" si="10"/>
        <v>10805</v>
      </c>
      <c r="AC41" s="4">
        <f>AA41+AB41</f>
        <v>17926</v>
      </c>
      <c r="AE41" s="6" t="s">
        <v>14</v>
      </c>
      <c r="AF41" s="4">
        <f t="shared" si="11"/>
        <v>6824.0562627691343</v>
      </c>
      <c r="AG41" s="4">
        <f t="shared" si="11"/>
        <v>7709.3540080609064</v>
      </c>
      <c r="AH41" s="4">
        <f t="shared" si="11"/>
        <v>5160</v>
      </c>
      <c r="AI41" s="4" t="str">
        <f t="shared" si="11"/>
        <v>N.A.</v>
      </c>
      <c r="AJ41" s="4" t="str">
        <f t="shared" si="11"/>
        <v>N.A.</v>
      </c>
      <c r="AK41" s="4">
        <f t="shared" si="11"/>
        <v>11355.847568988174</v>
      </c>
      <c r="AL41" s="4" t="str">
        <f t="shared" si="11"/>
        <v>N.A.</v>
      </c>
      <c r="AM41" s="4">
        <f t="shared" si="11"/>
        <v>9411.0161870503598</v>
      </c>
      <c r="AN41" s="4">
        <f t="shared" si="11"/>
        <v>0</v>
      </c>
      <c r="AO41" s="4" t="str">
        <f t="shared" si="11"/>
        <v>N.A.</v>
      </c>
      <c r="AP41" s="4">
        <f t="shared" si="11"/>
        <v>6262.1527875298416</v>
      </c>
      <c r="AQ41" s="4">
        <f t="shared" si="11"/>
        <v>8141.3049514113854</v>
      </c>
      <c r="AR41" s="4">
        <f t="shared" si="11"/>
        <v>7394.8226040388272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65710960</v>
      </c>
      <c r="C43" s="4">
        <v>68859950.000000015</v>
      </c>
      <c r="D43" s="4">
        <v>4099620</v>
      </c>
      <c r="E43" s="4"/>
      <c r="F43" s="4">
        <v>4811700</v>
      </c>
      <c r="G43" s="4">
        <v>8641800</v>
      </c>
      <c r="H43" s="4">
        <v>10151100</v>
      </c>
      <c r="I43" s="4">
        <v>10465050</v>
      </c>
      <c r="J43" s="4">
        <v>0</v>
      </c>
      <c r="K43" s="4"/>
      <c r="L43" s="3">
        <f t="shared" si="9"/>
        <v>84773380</v>
      </c>
      <c r="M43" s="3">
        <f t="shared" si="9"/>
        <v>87966800.000000015</v>
      </c>
      <c r="N43" s="4"/>
      <c r="P43" s="7" t="s">
        <v>16</v>
      </c>
      <c r="Q43" s="4">
        <v>11182</v>
      </c>
      <c r="R43" s="4">
        <v>8932</v>
      </c>
      <c r="S43" s="4">
        <v>667</v>
      </c>
      <c r="T43" s="4">
        <v>0</v>
      </c>
      <c r="U43" s="4">
        <v>498</v>
      </c>
      <c r="V43" s="4">
        <v>761</v>
      </c>
      <c r="W43" s="4">
        <v>3880</v>
      </c>
      <c r="X43" s="4">
        <v>1112</v>
      </c>
      <c r="Y43" s="4">
        <v>891</v>
      </c>
      <c r="Z43" s="4">
        <v>0</v>
      </c>
      <c r="AA43" s="3">
        <f t="shared" si="10"/>
        <v>17118</v>
      </c>
      <c r="AB43" s="3">
        <f t="shared" si="10"/>
        <v>10805</v>
      </c>
      <c r="AC43" s="4"/>
      <c r="AE43" s="7" t="s">
        <v>16</v>
      </c>
      <c r="AF43" s="4">
        <f t="shared" ref="AF43:AQ43" si="12">IFERROR(B43/Q43, "N.A.")</f>
        <v>5876.4943659452692</v>
      </c>
      <c r="AG43" s="4">
        <f t="shared" si="12"/>
        <v>7709.3540080609064</v>
      </c>
      <c r="AH43" s="4">
        <f t="shared" si="12"/>
        <v>6146.3568215892055</v>
      </c>
      <c r="AI43" s="4" t="str">
        <f t="shared" si="12"/>
        <v>N.A.</v>
      </c>
      <c r="AJ43" s="4">
        <f t="shared" si="12"/>
        <v>9662.0481927710844</v>
      </c>
      <c r="AK43" s="4">
        <f t="shared" si="12"/>
        <v>11355.847568988174</v>
      </c>
      <c r="AL43" s="4">
        <f t="shared" si="12"/>
        <v>2616.2628865979382</v>
      </c>
      <c r="AM43" s="4">
        <f t="shared" si="12"/>
        <v>9411.0161870503598</v>
      </c>
      <c r="AN43" s="4">
        <f t="shared" si="12"/>
        <v>0</v>
      </c>
      <c r="AO43" s="4" t="str">
        <f t="shared" si="12"/>
        <v>N.A.</v>
      </c>
      <c r="AP43" s="4">
        <f t="shared" si="12"/>
        <v>4952.2946605911902</v>
      </c>
      <c r="AQ43" s="4">
        <f t="shared" si="12"/>
        <v>8141.3049514113854</v>
      </c>
      <c r="AR43" s="4"/>
    </row>
    <row r="44" spans="1:44" ht="15.75" thickBot="1" x14ac:dyDescent="0.3">
      <c r="A44" s="8" t="s">
        <v>0</v>
      </c>
      <c r="B44" s="42">
        <f>B43+C43</f>
        <v>134570910</v>
      </c>
      <c r="C44" s="43"/>
      <c r="D44" s="42">
        <f>D43+E43</f>
        <v>4099620</v>
      </c>
      <c r="E44" s="43"/>
      <c r="F44" s="42">
        <f>F43+G43</f>
        <v>13453500</v>
      </c>
      <c r="G44" s="43"/>
      <c r="H44" s="42">
        <f>H43+I43</f>
        <v>20616150</v>
      </c>
      <c r="I44" s="43"/>
      <c r="J44" s="42">
        <f>J43+K43</f>
        <v>0</v>
      </c>
      <c r="K44" s="43"/>
      <c r="L44" s="5"/>
      <c r="M44" s="2"/>
      <c r="N44" s="1">
        <f>B44+D44+F44+H44+J44</f>
        <v>172740180</v>
      </c>
      <c r="P44" s="8" t="s">
        <v>0</v>
      </c>
      <c r="Q44" s="42">
        <f>Q43+R43</f>
        <v>20114</v>
      </c>
      <c r="R44" s="43"/>
      <c r="S44" s="42">
        <f>S43+T43</f>
        <v>667</v>
      </c>
      <c r="T44" s="43"/>
      <c r="U44" s="42">
        <f>U43+V43</f>
        <v>1259</v>
      </c>
      <c r="V44" s="43"/>
      <c r="W44" s="42">
        <f>W43+X43</f>
        <v>4992</v>
      </c>
      <c r="X44" s="43"/>
      <c r="Y44" s="42">
        <f>Y43+Z43</f>
        <v>891</v>
      </c>
      <c r="Z44" s="43"/>
      <c r="AA44" s="5"/>
      <c r="AB44" s="2"/>
      <c r="AC44" s="1">
        <f>Q44+S44+U44+W44+Y44</f>
        <v>27923</v>
      </c>
      <c r="AE44" s="8" t="s">
        <v>0</v>
      </c>
      <c r="AF44" s="23">
        <f>IFERROR(B44/Q44,"N.A.")</f>
        <v>6690.4101620761658</v>
      </c>
      <c r="AG44" s="24"/>
      <c r="AH44" s="23">
        <f>IFERROR(D44/S44,"N.A.")</f>
        <v>6146.3568215892055</v>
      </c>
      <c r="AI44" s="24"/>
      <c r="AJ44" s="23">
        <f>IFERROR(F44/U44,"N.A.")</f>
        <v>10685.861795075456</v>
      </c>
      <c r="AK44" s="24"/>
      <c r="AL44" s="23">
        <f>IFERROR(H44/W44,"N.A.")</f>
        <v>4129.8377403846152</v>
      </c>
      <c r="AM44" s="24"/>
      <c r="AN44" s="23">
        <f>IFERROR(J44/Y44,"N.A.")</f>
        <v>0</v>
      </c>
      <c r="AO44" s="24"/>
      <c r="AP44" s="5"/>
      <c r="AQ44" s="2"/>
      <c r="AR44" s="4">
        <f>IFERROR(N44/AC44, "N.A.")</f>
        <v>6186.3044801776314</v>
      </c>
    </row>
  </sheetData>
  <mergeCells count="135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45440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5" t="s">
        <v>1</v>
      </c>
      <c r="B11" s="28" t="s">
        <v>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5" t="s">
        <v>0</v>
      </c>
      <c r="P11" s="25" t="s">
        <v>1</v>
      </c>
      <c r="Q11" s="28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0"/>
      <c r="AC11" s="25" t="s">
        <v>0</v>
      </c>
      <c r="AE11" s="25" t="s">
        <v>1</v>
      </c>
      <c r="AF11" s="28" t="s">
        <v>2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30"/>
      <c r="AR11" s="25" t="s">
        <v>0</v>
      </c>
    </row>
    <row r="12" spans="1:44" ht="15" customHeight="1" x14ac:dyDescent="0.25">
      <c r="A12" s="26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6"/>
      <c r="P12" s="26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6"/>
      <c r="AE12" s="26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6"/>
    </row>
    <row r="13" spans="1:44" ht="15.75" customHeight="1" thickBot="1" x14ac:dyDescent="0.3">
      <c r="A13" s="26"/>
      <c r="B13" s="38" t="s">
        <v>8</v>
      </c>
      <c r="C13" s="39"/>
      <c r="D13" s="40" t="s">
        <v>9</v>
      </c>
      <c r="E13" s="41"/>
      <c r="F13" s="36"/>
      <c r="G13" s="37"/>
      <c r="H13" s="36"/>
      <c r="I13" s="37"/>
      <c r="J13" s="36"/>
      <c r="K13" s="37"/>
      <c r="L13" s="36"/>
      <c r="M13" s="37"/>
      <c r="N13" s="26"/>
      <c r="P13" s="26"/>
      <c r="Q13" s="38" t="s">
        <v>8</v>
      </c>
      <c r="R13" s="39"/>
      <c r="S13" s="40" t="s">
        <v>9</v>
      </c>
      <c r="T13" s="41"/>
      <c r="U13" s="36"/>
      <c r="V13" s="37"/>
      <c r="W13" s="36"/>
      <c r="X13" s="37"/>
      <c r="Y13" s="36"/>
      <c r="Z13" s="37"/>
      <c r="AA13" s="36"/>
      <c r="AB13" s="37"/>
      <c r="AC13" s="26"/>
      <c r="AE13" s="26"/>
      <c r="AF13" s="38" t="s">
        <v>8</v>
      </c>
      <c r="AG13" s="39"/>
      <c r="AH13" s="40" t="s">
        <v>9</v>
      </c>
      <c r="AI13" s="41"/>
      <c r="AJ13" s="36"/>
      <c r="AK13" s="37"/>
      <c r="AL13" s="36"/>
      <c r="AM13" s="37"/>
      <c r="AN13" s="36"/>
      <c r="AO13" s="37"/>
      <c r="AP13" s="36"/>
      <c r="AQ13" s="37"/>
      <c r="AR13" s="26"/>
    </row>
    <row r="14" spans="1:44" ht="15.75" customHeight="1" thickBot="1" x14ac:dyDescent="0.3">
      <c r="A14" s="27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7"/>
      <c r="P14" s="27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7"/>
      <c r="AE14" s="27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7"/>
    </row>
    <row r="15" spans="1:44" ht="15.75" customHeight="1" thickBot="1" x14ac:dyDescent="0.3">
      <c r="A15" s="6" t="s">
        <v>12</v>
      </c>
      <c r="B15" s="4">
        <v>3420974.9999999995</v>
      </c>
      <c r="C15" s="4"/>
      <c r="D15" s="4"/>
      <c r="E15" s="4"/>
      <c r="F15" s="4">
        <v>14030900</v>
      </c>
      <c r="G15" s="4"/>
      <c r="H15" s="4">
        <v>14973579.999999998</v>
      </c>
      <c r="I15" s="4"/>
      <c r="J15" s="4"/>
      <c r="K15" s="4"/>
      <c r="L15" s="3">
        <f t="shared" ref="L15:M18" si="0">B15+D15+F15+H15+J15</f>
        <v>32425455</v>
      </c>
      <c r="M15" s="3">
        <f t="shared" si="0"/>
        <v>0</v>
      </c>
      <c r="N15" s="4">
        <f>L15+M15</f>
        <v>32425455</v>
      </c>
      <c r="P15" s="6" t="s">
        <v>12</v>
      </c>
      <c r="Q15" s="4">
        <v>401</v>
      </c>
      <c r="R15" s="4">
        <v>0</v>
      </c>
      <c r="S15" s="4">
        <v>0</v>
      </c>
      <c r="T15" s="4">
        <v>0</v>
      </c>
      <c r="U15" s="4">
        <v>1294</v>
      </c>
      <c r="V15" s="4">
        <v>0</v>
      </c>
      <c r="W15" s="4">
        <v>3117</v>
      </c>
      <c r="X15" s="4">
        <v>0</v>
      </c>
      <c r="Y15" s="4">
        <v>0</v>
      </c>
      <c r="Z15" s="4">
        <v>0</v>
      </c>
      <c r="AA15" s="3">
        <f t="shared" ref="AA15:AB19" si="1">Q15+S15+U15+W15+Y15</f>
        <v>4812</v>
      </c>
      <c r="AB15" s="3">
        <f t="shared" si="1"/>
        <v>0</v>
      </c>
      <c r="AC15" s="4">
        <f>AA15+AB15</f>
        <v>4812</v>
      </c>
      <c r="AE15" s="6" t="s">
        <v>12</v>
      </c>
      <c r="AF15" s="4">
        <f t="shared" ref="AF15:AR18" si="2">IFERROR(B15/Q15, "N.A.")</f>
        <v>8531.1097256857847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10843.044822256568</v>
      </c>
      <c r="AK15" s="4" t="str">
        <f t="shared" si="2"/>
        <v>N.A.</v>
      </c>
      <c r="AL15" s="4">
        <f t="shared" si="2"/>
        <v>4803.8434392043628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6738.4569825436411</v>
      </c>
      <c r="AQ15" s="4" t="str">
        <f t="shared" si="2"/>
        <v>N.A.</v>
      </c>
      <c r="AR15" s="4">
        <f t="shared" si="2"/>
        <v>6738.4569825436411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0</v>
      </c>
      <c r="AB16" s="3">
        <f t="shared" si="1"/>
        <v>0</v>
      </c>
      <c r="AC16" s="4">
        <f>AA16+AB16</f>
        <v>0</v>
      </c>
      <c r="AE16" s="6" t="s">
        <v>13</v>
      </c>
      <c r="AF16" s="4" t="str">
        <f t="shared" si="2"/>
        <v>N.A.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 t="str">
        <f t="shared" si="2"/>
        <v>N.A.</v>
      </c>
      <c r="AQ16" s="4" t="str">
        <f t="shared" si="2"/>
        <v>N.A.</v>
      </c>
      <c r="AR16" s="4" t="str">
        <f t="shared" si="2"/>
        <v>N.A.</v>
      </c>
    </row>
    <row r="17" spans="1:44" ht="15.75" customHeight="1" thickBot="1" x14ac:dyDescent="0.3">
      <c r="A17" s="6" t="s">
        <v>14</v>
      </c>
      <c r="B17" s="4">
        <v>16481190</v>
      </c>
      <c r="C17" s="4">
        <v>28905000</v>
      </c>
      <c r="D17" s="4">
        <v>0</v>
      </c>
      <c r="E17" s="4">
        <v>2460000</v>
      </c>
      <c r="F17" s="4"/>
      <c r="G17" s="4">
        <v>5904000</v>
      </c>
      <c r="H17" s="4"/>
      <c r="I17" s="4">
        <v>4014720</v>
      </c>
      <c r="J17" s="4">
        <v>0</v>
      </c>
      <c r="K17" s="4"/>
      <c r="L17" s="3">
        <f t="shared" si="0"/>
        <v>16481190</v>
      </c>
      <c r="M17" s="3">
        <f t="shared" si="0"/>
        <v>41283720</v>
      </c>
      <c r="N17" s="4">
        <f>L17+M17</f>
        <v>57764910</v>
      </c>
      <c r="P17" s="6" t="s">
        <v>14</v>
      </c>
      <c r="Q17" s="4">
        <v>2497</v>
      </c>
      <c r="R17" s="4">
        <v>1476</v>
      </c>
      <c r="S17" s="4">
        <v>246</v>
      </c>
      <c r="T17" s="4">
        <v>246</v>
      </c>
      <c r="U17" s="4">
        <v>0</v>
      </c>
      <c r="V17" s="4">
        <v>492</v>
      </c>
      <c r="W17" s="4">
        <v>0</v>
      </c>
      <c r="X17" s="4">
        <v>738</v>
      </c>
      <c r="Y17" s="4">
        <v>246</v>
      </c>
      <c r="Z17" s="4">
        <v>0</v>
      </c>
      <c r="AA17" s="3">
        <f t="shared" si="1"/>
        <v>2989</v>
      </c>
      <c r="AB17" s="3">
        <f t="shared" si="1"/>
        <v>2952</v>
      </c>
      <c r="AC17" s="4">
        <f>AA17+AB17</f>
        <v>5941</v>
      </c>
      <c r="AE17" s="6" t="s">
        <v>14</v>
      </c>
      <c r="AF17" s="4">
        <f t="shared" si="2"/>
        <v>6600.3964757709255</v>
      </c>
      <c r="AG17" s="4">
        <f t="shared" si="2"/>
        <v>19583.333333333332</v>
      </c>
      <c r="AH17" s="4">
        <f t="shared" si="2"/>
        <v>0</v>
      </c>
      <c r="AI17" s="4">
        <f t="shared" si="2"/>
        <v>10000</v>
      </c>
      <c r="AJ17" s="4" t="str">
        <f t="shared" si="2"/>
        <v>N.A.</v>
      </c>
      <c r="AK17" s="4">
        <f t="shared" si="2"/>
        <v>12000</v>
      </c>
      <c r="AL17" s="4" t="str">
        <f t="shared" si="2"/>
        <v>N.A.</v>
      </c>
      <c r="AM17" s="4">
        <f t="shared" si="2"/>
        <v>5440</v>
      </c>
      <c r="AN17" s="4">
        <f t="shared" si="2"/>
        <v>0</v>
      </c>
      <c r="AO17" s="4" t="str">
        <f t="shared" si="2"/>
        <v>N.A.</v>
      </c>
      <c r="AP17" s="4">
        <f t="shared" si="2"/>
        <v>5513.9478086316494</v>
      </c>
      <c r="AQ17" s="4">
        <f t="shared" si="2"/>
        <v>13985</v>
      </c>
      <c r="AR17" s="4">
        <f t="shared" si="2"/>
        <v>9723.0954384783709</v>
      </c>
    </row>
    <row r="18" spans="1:44" ht="15.75" customHeight="1" thickBot="1" x14ac:dyDescent="0.3">
      <c r="A18" s="6" t="s">
        <v>15</v>
      </c>
      <c r="B18" s="4">
        <v>7059630</v>
      </c>
      <c r="C18" s="4"/>
      <c r="D18" s="4"/>
      <c r="E18" s="4"/>
      <c r="F18" s="4"/>
      <c r="G18" s="4">
        <v>4114940</v>
      </c>
      <c r="H18" s="4">
        <v>4417499.9999999991</v>
      </c>
      <c r="I18" s="4"/>
      <c r="J18" s="4">
        <v>0</v>
      </c>
      <c r="K18" s="4"/>
      <c r="L18" s="3">
        <f t="shared" si="0"/>
        <v>11477130</v>
      </c>
      <c r="M18" s="3">
        <f t="shared" si="0"/>
        <v>4114940</v>
      </c>
      <c r="N18" s="4">
        <f>L18+M18</f>
        <v>15592070</v>
      </c>
      <c r="P18" s="6" t="s">
        <v>15</v>
      </c>
      <c r="Q18" s="4">
        <v>1085</v>
      </c>
      <c r="R18" s="4">
        <v>0</v>
      </c>
      <c r="S18" s="4">
        <v>0</v>
      </c>
      <c r="T18" s="4">
        <v>0</v>
      </c>
      <c r="U18" s="4">
        <v>0</v>
      </c>
      <c r="V18" s="4">
        <v>620</v>
      </c>
      <c r="W18" s="4">
        <v>1796</v>
      </c>
      <c r="X18" s="4">
        <v>0</v>
      </c>
      <c r="Y18" s="4">
        <v>620</v>
      </c>
      <c r="Z18" s="4">
        <v>0</v>
      </c>
      <c r="AA18" s="3">
        <f t="shared" si="1"/>
        <v>3501</v>
      </c>
      <c r="AB18" s="3">
        <f t="shared" si="1"/>
        <v>620</v>
      </c>
      <c r="AC18" s="4">
        <f>AA18+AB18</f>
        <v>4121</v>
      </c>
      <c r="AE18" s="6" t="s">
        <v>15</v>
      </c>
      <c r="AF18" s="4">
        <f t="shared" si="2"/>
        <v>6506.5714285714284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6637</v>
      </c>
      <c r="AL18" s="4">
        <f t="shared" si="2"/>
        <v>2459.6325167037858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3278.2433590402743</v>
      </c>
      <c r="AQ18" s="4">
        <f t="shared" si="2"/>
        <v>6637</v>
      </c>
      <c r="AR18" s="4">
        <f t="shared" si="2"/>
        <v>3783.5646687697163</v>
      </c>
    </row>
    <row r="19" spans="1:44" ht="15.75" customHeight="1" thickBot="1" x14ac:dyDescent="0.3">
      <c r="A19" s="7" t="s">
        <v>16</v>
      </c>
      <c r="B19" s="4">
        <v>26961794.999999996</v>
      </c>
      <c r="C19" s="4">
        <v>28905000</v>
      </c>
      <c r="D19" s="4">
        <v>0</v>
      </c>
      <c r="E19" s="4">
        <v>2460000</v>
      </c>
      <c r="F19" s="4">
        <v>14030900</v>
      </c>
      <c r="G19" s="4">
        <v>10018939.999999998</v>
      </c>
      <c r="H19" s="4">
        <v>19391079.999999996</v>
      </c>
      <c r="I19" s="4">
        <v>4014720</v>
      </c>
      <c r="J19" s="4">
        <v>0</v>
      </c>
      <c r="K19" s="4"/>
      <c r="L19" s="3">
        <f t="shared" ref="L19:M19" si="3">SUM(L15:L18)</f>
        <v>60383775</v>
      </c>
      <c r="M19" s="3">
        <f t="shared" si="3"/>
        <v>45398660</v>
      </c>
      <c r="N19" s="4"/>
      <c r="P19" s="7" t="s">
        <v>16</v>
      </c>
      <c r="Q19" s="4">
        <v>3983</v>
      </c>
      <c r="R19" s="4">
        <v>1476</v>
      </c>
      <c r="S19" s="4">
        <v>246</v>
      </c>
      <c r="T19" s="4">
        <v>246</v>
      </c>
      <c r="U19" s="4">
        <v>1294</v>
      </c>
      <c r="V19" s="4">
        <v>1112</v>
      </c>
      <c r="W19" s="4">
        <v>4913</v>
      </c>
      <c r="X19" s="4">
        <v>738</v>
      </c>
      <c r="Y19" s="4">
        <v>866</v>
      </c>
      <c r="Z19" s="4">
        <v>0</v>
      </c>
      <c r="AA19" s="3">
        <f t="shared" si="1"/>
        <v>11302</v>
      </c>
      <c r="AB19" s="3">
        <f t="shared" si="1"/>
        <v>3572</v>
      </c>
      <c r="AC19" s="4"/>
      <c r="AE19" s="7" t="s">
        <v>16</v>
      </c>
      <c r="AF19" s="4">
        <f t="shared" ref="AF19:AQ19" si="4">IFERROR(B19/Q19, "N.A.")</f>
        <v>6769.2179261862912</v>
      </c>
      <c r="AG19" s="4">
        <f t="shared" si="4"/>
        <v>19583.333333333332</v>
      </c>
      <c r="AH19" s="4">
        <f t="shared" si="4"/>
        <v>0</v>
      </c>
      <c r="AI19" s="4">
        <f t="shared" si="4"/>
        <v>10000</v>
      </c>
      <c r="AJ19" s="4">
        <f t="shared" si="4"/>
        <v>10843.044822256568</v>
      </c>
      <c r="AK19" s="4">
        <f t="shared" si="4"/>
        <v>9009.838129496402</v>
      </c>
      <c r="AL19" s="4">
        <f t="shared" si="4"/>
        <v>3946.8919193975162</v>
      </c>
      <c r="AM19" s="4">
        <f t="shared" si="4"/>
        <v>5440</v>
      </c>
      <c r="AN19" s="4">
        <f t="shared" si="4"/>
        <v>0</v>
      </c>
      <c r="AO19" s="4" t="str">
        <f t="shared" si="4"/>
        <v>N.A.</v>
      </c>
      <c r="AP19" s="4">
        <f t="shared" si="4"/>
        <v>5342.7512829587686</v>
      </c>
      <c r="AQ19" s="4">
        <f t="shared" si="4"/>
        <v>12709.591265397536</v>
      </c>
      <c r="AR19" s="4"/>
    </row>
    <row r="20" spans="1:44" ht="15.75" thickBot="1" x14ac:dyDescent="0.3">
      <c r="A20" s="8" t="s">
        <v>0</v>
      </c>
      <c r="B20" s="42">
        <f>B19+C19</f>
        <v>55866795</v>
      </c>
      <c r="C20" s="43"/>
      <c r="D20" s="42">
        <f>D19+E19</f>
        <v>2460000</v>
      </c>
      <c r="E20" s="43"/>
      <c r="F20" s="42">
        <f>F19+G19</f>
        <v>24049840</v>
      </c>
      <c r="G20" s="43"/>
      <c r="H20" s="42">
        <f>H19+I19</f>
        <v>23405799.999999996</v>
      </c>
      <c r="I20" s="43"/>
      <c r="J20" s="42">
        <f>J19+K19</f>
        <v>0</v>
      </c>
      <c r="K20" s="43"/>
      <c r="L20" s="5"/>
      <c r="M20" s="2"/>
      <c r="N20" s="1">
        <f>B20+D20+F20+H20+J20</f>
        <v>105782435</v>
      </c>
      <c r="P20" s="8" t="s">
        <v>0</v>
      </c>
      <c r="Q20" s="42">
        <f>Q19+R19</f>
        <v>5459</v>
      </c>
      <c r="R20" s="43"/>
      <c r="S20" s="42">
        <f>S19+T19</f>
        <v>492</v>
      </c>
      <c r="T20" s="43"/>
      <c r="U20" s="42">
        <f>U19+V19</f>
        <v>2406</v>
      </c>
      <c r="V20" s="43"/>
      <c r="W20" s="42">
        <f>W19+X19</f>
        <v>5651</v>
      </c>
      <c r="X20" s="43"/>
      <c r="Y20" s="42">
        <f>Y19+Z19</f>
        <v>866</v>
      </c>
      <c r="Z20" s="43"/>
      <c r="AA20" s="5"/>
      <c r="AB20" s="2"/>
      <c r="AC20" s="1">
        <f>Q20+S20+U20+W20+Y20</f>
        <v>14874</v>
      </c>
      <c r="AE20" s="8" t="s">
        <v>0</v>
      </c>
      <c r="AF20" s="23">
        <f>IFERROR(B20/Q20,"N.A.")</f>
        <v>10233.888074738963</v>
      </c>
      <c r="AG20" s="24"/>
      <c r="AH20" s="23">
        <f>IFERROR(D20/S20,"N.A.")</f>
        <v>5000</v>
      </c>
      <c r="AI20" s="24"/>
      <c r="AJ20" s="23">
        <f>IFERROR(F20/U20,"N.A.")</f>
        <v>9995.7772236076471</v>
      </c>
      <c r="AK20" s="24"/>
      <c r="AL20" s="23">
        <f>IFERROR(H20/W20,"N.A.")</f>
        <v>4141.8863917890631</v>
      </c>
      <c r="AM20" s="24"/>
      <c r="AN20" s="23">
        <f>IFERROR(J20/Y20,"N.A.")</f>
        <v>0</v>
      </c>
      <c r="AO20" s="24"/>
      <c r="AP20" s="5"/>
      <c r="AQ20" s="2"/>
      <c r="AR20" s="4">
        <f>IFERROR(N20/AC20, "N.A.")</f>
        <v>7111.9023127605215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5" t="s">
        <v>1</v>
      </c>
      <c r="B23" s="28" t="s">
        <v>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25" t="s">
        <v>0</v>
      </c>
      <c r="P23" s="25" t="s">
        <v>1</v>
      </c>
      <c r="Q23" s="28" t="s">
        <v>2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0"/>
      <c r="AC23" s="25" t="s">
        <v>0</v>
      </c>
      <c r="AE23" s="25" t="s">
        <v>1</v>
      </c>
      <c r="AF23" s="28" t="s">
        <v>2</v>
      </c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0"/>
      <c r="AR23" s="25" t="s">
        <v>0</v>
      </c>
    </row>
    <row r="24" spans="1:44" ht="15" customHeight="1" x14ac:dyDescent="0.25">
      <c r="A24" s="26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6"/>
      <c r="P24" s="26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6"/>
      <c r="AE24" s="26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6"/>
    </row>
    <row r="25" spans="1:44" ht="15.75" customHeight="1" thickBot="1" x14ac:dyDescent="0.3">
      <c r="A25" s="26"/>
      <c r="B25" s="38" t="s">
        <v>8</v>
      </c>
      <c r="C25" s="39"/>
      <c r="D25" s="40" t="s">
        <v>9</v>
      </c>
      <c r="E25" s="41"/>
      <c r="F25" s="36"/>
      <c r="G25" s="37"/>
      <c r="H25" s="36"/>
      <c r="I25" s="37"/>
      <c r="J25" s="36"/>
      <c r="K25" s="37"/>
      <c r="L25" s="36"/>
      <c r="M25" s="37"/>
      <c r="N25" s="26"/>
      <c r="P25" s="26"/>
      <c r="Q25" s="38" t="s">
        <v>8</v>
      </c>
      <c r="R25" s="39"/>
      <c r="S25" s="40" t="s">
        <v>9</v>
      </c>
      <c r="T25" s="41"/>
      <c r="U25" s="36"/>
      <c r="V25" s="37"/>
      <c r="W25" s="36"/>
      <c r="X25" s="37"/>
      <c r="Y25" s="36"/>
      <c r="Z25" s="37"/>
      <c r="AA25" s="36"/>
      <c r="AB25" s="37"/>
      <c r="AC25" s="26"/>
      <c r="AE25" s="26"/>
      <c r="AF25" s="38" t="s">
        <v>8</v>
      </c>
      <c r="AG25" s="39"/>
      <c r="AH25" s="40" t="s">
        <v>9</v>
      </c>
      <c r="AI25" s="41"/>
      <c r="AJ25" s="36"/>
      <c r="AK25" s="37"/>
      <c r="AL25" s="36"/>
      <c r="AM25" s="37"/>
      <c r="AN25" s="36"/>
      <c r="AO25" s="37"/>
      <c r="AP25" s="36"/>
      <c r="AQ25" s="37"/>
      <c r="AR25" s="26"/>
    </row>
    <row r="26" spans="1:44" ht="15.75" customHeight="1" thickBot="1" x14ac:dyDescent="0.3">
      <c r="A26" s="27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7"/>
      <c r="P26" s="27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7"/>
      <c r="AE26" s="27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7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>
        <v>10049100</v>
      </c>
      <c r="G27" s="4"/>
      <c r="H27" s="4">
        <v>7817400</v>
      </c>
      <c r="I27" s="4"/>
      <c r="J27" s="4"/>
      <c r="K27" s="4"/>
      <c r="L27" s="3">
        <f t="shared" ref="L27:M31" si="5">B27+D27+F27+H27+J27</f>
        <v>17866500</v>
      </c>
      <c r="M27" s="3">
        <f t="shared" si="5"/>
        <v>0</v>
      </c>
      <c r="N27" s="4">
        <f>L27+M27</f>
        <v>17866500</v>
      </c>
      <c r="P27" s="6" t="s">
        <v>12</v>
      </c>
      <c r="Q27" s="4">
        <v>0</v>
      </c>
      <c r="R27" s="4">
        <v>0</v>
      </c>
      <c r="S27" s="4">
        <v>0</v>
      </c>
      <c r="T27" s="4">
        <v>0</v>
      </c>
      <c r="U27" s="4">
        <v>738</v>
      </c>
      <c r="V27" s="4">
        <v>0</v>
      </c>
      <c r="W27" s="4">
        <v>1139</v>
      </c>
      <c r="X27" s="4">
        <v>0</v>
      </c>
      <c r="Y27" s="4">
        <v>0</v>
      </c>
      <c r="Z27" s="4">
        <v>0</v>
      </c>
      <c r="AA27" s="3">
        <f t="shared" ref="AA27:AB31" si="6">Q27+S27+U27+W27+Y27</f>
        <v>1877</v>
      </c>
      <c r="AB27" s="3">
        <f t="shared" si="6"/>
        <v>0</v>
      </c>
      <c r="AC27" s="4">
        <f>AA27+AB27</f>
        <v>1877</v>
      </c>
      <c r="AE27" s="6" t="s">
        <v>12</v>
      </c>
      <c r="AF27" s="4" t="str">
        <f t="shared" ref="AF27:AR30" si="7">IFERROR(B27/Q27, "N.A.")</f>
        <v>N.A.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13616.666666666666</v>
      </c>
      <c r="AK27" s="4" t="str">
        <f t="shared" si="7"/>
        <v>N.A.</v>
      </c>
      <c r="AL27" s="4">
        <f t="shared" si="7"/>
        <v>6863.3889376646184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9518.6467767714439</v>
      </c>
      <c r="AQ27" s="4" t="str">
        <f t="shared" si="7"/>
        <v>N.A.</v>
      </c>
      <c r="AR27" s="4">
        <f t="shared" si="7"/>
        <v>9518.6467767714439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7467250</v>
      </c>
      <c r="C29" s="4">
        <v>25461000</v>
      </c>
      <c r="D29" s="4">
        <v>0</v>
      </c>
      <c r="E29" s="4"/>
      <c r="F29" s="4"/>
      <c r="G29" s="4">
        <v>2952000</v>
      </c>
      <c r="H29" s="4"/>
      <c r="I29" s="4">
        <v>2538720</v>
      </c>
      <c r="J29" s="4"/>
      <c r="K29" s="4"/>
      <c r="L29" s="3">
        <f t="shared" si="5"/>
        <v>7467250</v>
      </c>
      <c r="M29" s="3">
        <f t="shared" si="5"/>
        <v>30951720</v>
      </c>
      <c r="N29" s="4">
        <f>L29+M29</f>
        <v>38418970</v>
      </c>
      <c r="P29" s="6" t="s">
        <v>14</v>
      </c>
      <c r="Q29" s="4">
        <v>957</v>
      </c>
      <c r="R29" s="4">
        <v>1230</v>
      </c>
      <c r="S29" s="4">
        <v>246</v>
      </c>
      <c r="T29" s="4">
        <v>0</v>
      </c>
      <c r="U29" s="4">
        <v>0</v>
      </c>
      <c r="V29" s="4">
        <v>246</v>
      </c>
      <c r="W29" s="4">
        <v>0</v>
      </c>
      <c r="X29" s="4">
        <v>492</v>
      </c>
      <c r="Y29" s="4">
        <v>0</v>
      </c>
      <c r="Z29" s="4">
        <v>0</v>
      </c>
      <c r="AA29" s="3">
        <f t="shared" si="6"/>
        <v>1203</v>
      </c>
      <c r="AB29" s="3">
        <f t="shared" si="6"/>
        <v>1968</v>
      </c>
      <c r="AC29" s="4">
        <f>AA29+AB29</f>
        <v>3171</v>
      </c>
      <c r="AE29" s="6" t="s">
        <v>14</v>
      </c>
      <c r="AF29" s="4">
        <f t="shared" si="7"/>
        <v>7802.7690700104495</v>
      </c>
      <c r="AG29" s="4">
        <f t="shared" si="7"/>
        <v>20700</v>
      </c>
      <c r="AH29" s="4">
        <f t="shared" si="7"/>
        <v>0</v>
      </c>
      <c r="AI29" s="4" t="str">
        <f t="shared" si="7"/>
        <v>N.A.</v>
      </c>
      <c r="AJ29" s="4" t="str">
        <f t="shared" si="7"/>
        <v>N.A.</v>
      </c>
      <c r="AK29" s="4">
        <f t="shared" si="7"/>
        <v>12000</v>
      </c>
      <c r="AL29" s="4" t="str">
        <f t="shared" si="7"/>
        <v>N.A.</v>
      </c>
      <c r="AM29" s="4">
        <f t="shared" si="7"/>
        <v>5160</v>
      </c>
      <c r="AN29" s="4" t="str">
        <f t="shared" si="7"/>
        <v>N.A.</v>
      </c>
      <c r="AO29" s="4" t="str">
        <f t="shared" si="7"/>
        <v>N.A.</v>
      </c>
      <c r="AP29" s="4">
        <f t="shared" si="7"/>
        <v>6207.1903574397338</v>
      </c>
      <c r="AQ29" s="4">
        <f t="shared" si="7"/>
        <v>15727.5</v>
      </c>
      <c r="AR29" s="4">
        <f t="shared" si="7"/>
        <v>12115.726900031535</v>
      </c>
    </row>
    <row r="30" spans="1:44" ht="15.75" customHeight="1" thickBot="1" x14ac:dyDescent="0.3">
      <c r="A30" s="6" t="s">
        <v>15</v>
      </c>
      <c r="B30" s="4">
        <v>6075380</v>
      </c>
      <c r="C30" s="4"/>
      <c r="D30" s="4"/>
      <c r="E30" s="4"/>
      <c r="F30" s="4"/>
      <c r="G30" s="4">
        <v>4114940</v>
      </c>
      <c r="H30" s="4">
        <v>3487500.0000000005</v>
      </c>
      <c r="I30" s="4"/>
      <c r="J30" s="4">
        <v>0</v>
      </c>
      <c r="K30" s="4"/>
      <c r="L30" s="3">
        <f t="shared" si="5"/>
        <v>9562880</v>
      </c>
      <c r="M30" s="3">
        <f t="shared" si="5"/>
        <v>4114940</v>
      </c>
      <c r="N30" s="4">
        <f>L30+M30</f>
        <v>13677820</v>
      </c>
      <c r="P30" s="6" t="s">
        <v>15</v>
      </c>
      <c r="Q30" s="4">
        <v>930</v>
      </c>
      <c r="R30" s="4">
        <v>0</v>
      </c>
      <c r="S30" s="4">
        <v>0</v>
      </c>
      <c r="T30" s="4">
        <v>0</v>
      </c>
      <c r="U30" s="4">
        <v>0</v>
      </c>
      <c r="V30" s="4">
        <v>620</v>
      </c>
      <c r="W30" s="4">
        <v>1486</v>
      </c>
      <c r="X30" s="4">
        <v>0</v>
      </c>
      <c r="Y30" s="4">
        <v>310</v>
      </c>
      <c r="Z30" s="4">
        <v>0</v>
      </c>
      <c r="AA30" s="3">
        <f t="shared" si="6"/>
        <v>2726</v>
      </c>
      <c r="AB30" s="3">
        <f t="shared" si="6"/>
        <v>620</v>
      </c>
      <c r="AC30" s="4">
        <f>AA30+AB30</f>
        <v>3346</v>
      </c>
      <c r="AE30" s="6" t="s">
        <v>15</v>
      </c>
      <c r="AF30" s="4">
        <f t="shared" si="7"/>
        <v>6532.666666666667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6637</v>
      </c>
      <c r="AL30" s="4">
        <f t="shared" si="7"/>
        <v>2346.904441453567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3508.0264123257521</v>
      </c>
      <c r="AQ30" s="4">
        <f t="shared" si="7"/>
        <v>6637</v>
      </c>
      <c r="AR30" s="4">
        <f t="shared" si="7"/>
        <v>4087.8123132098026</v>
      </c>
    </row>
    <row r="31" spans="1:44" ht="15.75" customHeight="1" thickBot="1" x14ac:dyDescent="0.3">
      <c r="A31" s="7" t="s">
        <v>16</v>
      </c>
      <c r="B31" s="4">
        <v>13542630</v>
      </c>
      <c r="C31" s="4">
        <v>25461000</v>
      </c>
      <c r="D31" s="4">
        <v>0</v>
      </c>
      <c r="E31" s="4"/>
      <c r="F31" s="4">
        <v>10049100</v>
      </c>
      <c r="G31" s="4">
        <v>7066939.9999999991</v>
      </c>
      <c r="H31" s="4">
        <v>11304900.000000002</v>
      </c>
      <c r="I31" s="4">
        <v>2538720</v>
      </c>
      <c r="J31" s="4">
        <v>0</v>
      </c>
      <c r="K31" s="4"/>
      <c r="L31" s="3">
        <f t="shared" si="5"/>
        <v>34896630</v>
      </c>
      <c r="M31" s="3">
        <f t="shared" si="5"/>
        <v>35066660</v>
      </c>
      <c r="N31" s="4"/>
      <c r="P31" s="7" t="s">
        <v>16</v>
      </c>
      <c r="Q31" s="4">
        <v>1887</v>
      </c>
      <c r="R31" s="4">
        <v>1230</v>
      </c>
      <c r="S31" s="4">
        <v>246</v>
      </c>
      <c r="T31" s="4">
        <v>0</v>
      </c>
      <c r="U31" s="4">
        <v>738</v>
      </c>
      <c r="V31" s="4">
        <v>866</v>
      </c>
      <c r="W31" s="4">
        <v>2625</v>
      </c>
      <c r="X31" s="4">
        <v>492</v>
      </c>
      <c r="Y31" s="4">
        <v>310</v>
      </c>
      <c r="Z31" s="4">
        <v>0</v>
      </c>
      <c r="AA31" s="3">
        <f t="shared" si="6"/>
        <v>5806</v>
      </c>
      <c r="AB31" s="3">
        <f t="shared" si="6"/>
        <v>2588</v>
      </c>
      <c r="AC31" s="4"/>
      <c r="AE31" s="7" t="s">
        <v>16</v>
      </c>
      <c r="AF31" s="4">
        <f t="shared" ref="AF31:AQ31" si="8">IFERROR(B31/Q31, "N.A.")</f>
        <v>7176.8044515103338</v>
      </c>
      <c r="AG31" s="4">
        <f t="shared" si="8"/>
        <v>20700</v>
      </c>
      <c r="AH31" s="4">
        <f t="shared" si="8"/>
        <v>0</v>
      </c>
      <c r="AI31" s="4" t="str">
        <f t="shared" si="8"/>
        <v>N.A.</v>
      </c>
      <c r="AJ31" s="4">
        <f t="shared" si="8"/>
        <v>13616.666666666666</v>
      </c>
      <c r="AK31" s="4">
        <f t="shared" si="8"/>
        <v>8160.4387990762116</v>
      </c>
      <c r="AL31" s="4">
        <f t="shared" si="8"/>
        <v>4306.6285714285723</v>
      </c>
      <c r="AM31" s="4">
        <f t="shared" si="8"/>
        <v>5160</v>
      </c>
      <c r="AN31" s="4">
        <f t="shared" si="8"/>
        <v>0</v>
      </c>
      <c r="AO31" s="4" t="str">
        <f t="shared" si="8"/>
        <v>N.A.</v>
      </c>
      <c r="AP31" s="4">
        <f t="shared" si="8"/>
        <v>6010.4426455390976</v>
      </c>
      <c r="AQ31" s="4">
        <f t="shared" si="8"/>
        <v>13549.714064914991</v>
      </c>
      <c r="AR31" s="4"/>
    </row>
    <row r="32" spans="1:44" ht="15.75" thickBot="1" x14ac:dyDescent="0.3">
      <c r="A32" s="8" t="s">
        <v>0</v>
      </c>
      <c r="B32" s="42">
        <f>B31+C31</f>
        <v>39003630</v>
      </c>
      <c r="C32" s="43"/>
      <c r="D32" s="42">
        <f>D31+E31</f>
        <v>0</v>
      </c>
      <c r="E32" s="43"/>
      <c r="F32" s="42">
        <f>F31+G31</f>
        <v>17116040</v>
      </c>
      <c r="G32" s="43"/>
      <c r="H32" s="42">
        <f>H31+I31</f>
        <v>13843620.000000002</v>
      </c>
      <c r="I32" s="43"/>
      <c r="J32" s="42">
        <f>J31+K31</f>
        <v>0</v>
      </c>
      <c r="K32" s="43"/>
      <c r="L32" s="5"/>
      <c r="M32" s="2"/>
      <c r="N32" s="1">
        <f>B32+D32+F32+H32+J32</f>
        <v>69963290</v>
      </c>
      <c r="P32" s="8" t="s">
        <v>0</v>
      </c>
      <c r="Q32" s="42">
        <f>Q31+R31</f>
        <v>3117</v>
      </c>
      <c r="R32" s="43"/>
      <c r="S32" s="42">
        <f>S31+T31</f>
        <v>246</v>
      </c>
      <c r="T32" s="43"/>
      <c r="U32" s="42">
        <f>U31+V31</f>
        <v>1604</v>
      </c>
      <c r="V32" s="43"/>
      <c r="W32" s="42">
        <f>W31+X31</f>
        <v>3117</v>
      </c>
      <c r="X32" s="43"/>
      <c r="Y32" s="42">
        <f>Y31+Z31</f>
        <v>310</v>
      </c>
      <c r="Z32" s="43"/>
      <c r="AA32" s="5"/>
      <c r="AB32" s="2"/>
      <c r="AC32" s="1">
        <f>Q32+S32+U32+W32+Y32</f>
        <v>8394</v>
      </c>
      <c r="AE32" s="8" t="s">
        <v>0</v>
      </c>
      <c r="AF32" s="23">
        <f>IFERROR(B32/Q32,"N.A.")</f>
        <v>12513.195380173243</v>
      </c>
      <c r="AG32" s="24"/>
      <c r="AH32" s="23">
        <f>IFERROR(D32/S32,"N.A.")</f>
        <v>0</v>
      </c>
      <c r="AI32" s="24"/>
      <c r="AJ32" s="23">
        <f>IFERROR(F32/U32,"N.A.")</f>
        <v>10670.847880299252</v>
      </c>
      <c r="AK32" s="24"/>
      <c r="AL32" s="23">
        <f>IFERROR(H32/W32,"N.A.")</f>
        <v>4441.3282001924936</v>
      </c>
      <c r="AM32" s="24"/>
      <c r="AN32" s="23">
        <f>IFERROR(J32/Y32,"N.A.")</f>
        <v>0</v>
      </c>
      <c r="AO32" s="24"/>
      <c r="AP32" s="5"/>
      <c r="AQ32" s="2"/>
      <c r="AR32" s="4">
        <f>IFERROR(N32/AC32, "N.A.")</f>
        <v>8334.9166071003092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5" t="s">
        <v>1</v>
      </c>
      <c r="B35" s="28" t="s">
        <v>2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  <c r="N35" s="25" t="s">
        <v>0</v>
      </c>
      <c r="P35" s="25" t="s">
        <v>1</v>
      </c>
      <c r="Q35" s="28" t="s">
        <v>2</v>
      </c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30"/>
      <c r="AC35" s="25" t="s">
        <v>0</v>
      </c>
      <c r="AE35" s="25" t="s">
        <v>1</v>
      </c>
      <c r="AF35" s="28" t="s">
        <v>2</v>
      </c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0"/>
      <c r="AR35" s="25" t="s">
        <v>0</v>
      </c>
    </row>
    <row r="36" spans="1:44" ht="15" customHeight="1" x14ac:dyDescent="0.25">
      <c r="A36" s="26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6"/>
      <c r="P36" s="26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6"/>
      <c r="AE36" s="26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6"/>
    </row>
    <row r="37" spans="1:44" ht="15.75" customHeight="1" thickBot="1" x14ac:dyDescent="0.3">
      <c r="A37" s="26"/>
      <c r="B37" s="38" t="s">
        <v>8</v>
      </c>
      <c r="C37" s="39"/>
      <c r="D37" s="40" t="s">
        <v>9</v>
      </c>
      <c r="E37" s="41"/>
      <c r="F37" s="36"/>
      <c r="G37" s="37"/>
      <c r="H37" s="36"/>
      <c r="I37" s="37"/>
      <c r="J37" s="36"/>
      <c r="K37" s="37"/>
      <c r="L37" s="36"/>
      <c r="M37" s="37"/>
      <c r="N37" s="26"/>
      <c r="P37" s="26"/>
      <c r="Q37" s="38" t="s">
        <v>8</v>
      </c>
      <c r="R37" s="39"/>
      <c r="S37" s="40" t="s">
        <v>9</v>
      </c>
      <c r="T37" s="41"/>
      <c r="U37" s="36"/>
      <c r="V37" s="37"/>
      <c r="W37" s="36"/>
      <c r="X37" s="37"/>
      <c r="Y37" s="36"/>
      <c r="Z37" s="37"/>
      <c r="AA37" s="36"/>
      <c r="AB37" s="37"/>
      <c r="AC37" s="26"/>
      <c r="AE37" s="26"/>
      <c r="AF37" s="38" t="s">
        <v>8</v>
      </c>
      <c r="AG37" s="39"/>
      <c r="AH37" s="40" t="s">
        <v>9</v>
      </c>
      <c r="AI37" s="41"/>
      <c r="AJ37" s="36"/>
      <c r="AK37" s="37"/>
      <c r="AL37" s="36"/>
      <c r="AM37" s="37"/>
      <c r="AN37" s="36"/>
      <c r="AO37" s="37"/>
      <c r="AP37" s="36"/>
      <c r="AQ37" s="37"/>
      <c r="AR37" s="26"/>
    </row>
    <row r="38" spans="1:44" ht="15.75" customHeight="1" thickBot="1" x14ac:dyDescent="0.3">
      <c r="A38" s="27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7"/>
      <c r="P38" s="27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7"/>
      <c r="AE38" s="27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7"/>
    </row>
    <row r="39" spans="1:44" ht="15.75" customHeight="1" thickBot="1" x14ac:dyDescent="0.3">
      <c r="A39" s="6" t="s">
        <v>12</v>
      </c>
      <c r="B39" s="4">
        <v>3420974.9999999995</v>
      </c>
      <c r="C39" s="4"/>
      <c r="D39" s="4"/>
      <c r="E39" s="4"/>
      <c r="F39" s="4">
        <v>3981800</v>
      </c>
      <c r="G39" s="4"/>
      <c r="H39" s="4">
        <v>7156179.9999999991</v>
      </c>
      <c r="I39" s="4"/>
      <c r="J39" s="4"/>
      <c r="K39" s="4"/>
      <c r="L39" s="3">
        <f t="shared" ref="L39:M43" si="9">B39+D39+F39+H39+J39</f>
        <v>14558955</v>
      </c>
      <c r="M39" s="3">
        <f t="shared" si="9"/>
        <v>0</v>
      </c>
      <c r="N39" s="4">
        <f>L39+M39</f>
        <v>14558955</v>
      </c>
      <c r="P39" s="6" t="s">
        <v>12</v>
      </c>
      <c r="Q39" s="4">
        <v>401</v>
      </c>
      <c r="R39" s="4">
        <v>0</v>
      </c>
      <c r="S39" s="4">
        <v>0</v>
      </c>
      <c r="T39" s="4">
        <v>0</v>
      </c>
      <c r="U39" s="4">
        <v>556</v>
      </c>
      <c r="V39" s="4">
        <v>0</v>
      </c>
      <c r="W39" s="4">
        <v>1978</v>
      </c>
      <c r="X39" s="4">
        <v>0</v>
      </c>
      <c r="Y39" s="4">
        <v>0</v>
      </c>
      <c r="Z39" s="4">
        <v>0</v>
      </c>
      <c r="AA39" s="3">
        <f t="shared" ref="AA39:AB43" si="10">Q39+S39+U39+W39+Y39</f>
        <v>2935</v>
      </c>
      <c r="AB39" s="3">
        <f t="shared" si="10"/>
        <v>0</v>
      </c>
      <c r="AC39" s="4">
        <f>AA39+AB39</f>
        <v>2935</v>
      </c>
      <c r="AE39" s="6" t="s">
        <v>12</v>
      </c>
      <c r="AF39" s="4">
        <f t="shared" ref="AF39:AR42" si="11">IFERROR(B39/Q39, "N.A.")</f>
        <v>8531.1097256857847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7161.5107913669062</v>
      </c>
      <c r="AK39" s="4" t="str">
        <f t="shared" si="11"/>
        <v>N.A.</v>
      </c>
      <c r="AL39" s="4">
        <f t="shared" si="11"/>
        <v>3617.8867542972694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4960.4616695059622</v>
      </c>
      <c r="AQ39" s="4" t="str">
        <f t="shared" si="11"/>
        <v>N.A.</v>
      </c>
      <c r="AR39" s="4">
        <f t="shared" si="11"/>
        <v>4960.4616695059622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0</v>
      </c>
      <c r="M40" s="3">
        <f t="shared" si="9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0</v>
      </c>
      <c r="AB40" s="3">
        <f t="shared" si="10"/>
        <v>0</v>
      </c>
      <c r="AC40" s="4">
        <f>AA40+AB40</f>
        <v>0</v>
      </c>
      <c r="AE40" s="6" t="s">
        <v>13</v>
      </c>
      <c r="AF40" s="4" t="str">
        <f t="shared" si="11"/>
        <v>N.A.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 t="str">
        <f t="shared" si="11"/>
        <v>N.A.</v>
      </c>
      <c r="AQ40" s="4" t="str">
        <f t="shared" si="11"/>
        <v>N.A.</v>
      </c>
      <c r="AR40" s="4" t="str">
        <f t="shared" si="11"/>
        <v>N.A.</v>
      </c>
    </row>
    <row r="41" spans="1:44" ht="15.75" customHeight="1" thickBot="1" x14ac:dyDescent="0.3">
      <c r="A41" s="6" t="s">
        <v>14</v>
      </c>
      <c r="B41" s="4">
        <v>9013940</v>
      </c>
      <c r="C41" s="4">
        <v>3444000</v>
      </c>
      <c r="D41" s="4"/>
      <c r="E41" s="4">
        <v>2460000</v>
      </c>
      <c r="F41" s="4"/>
      <c r="G41" s="4">
        <v>2952000</v>
      </c>
      <c r="H41" s="4"/>
      <c r="I41" s="4">
        <v>1476000</v>
      </c>
      <c r="J41" s="4">
        <v>0</v>
      </c>
      <c r="K41" s="4"/>
      <c r="L41" s="3">
        <f t="shared" si="9"/>
        <v>9013940</v>
      </c>
      <c r="M41" s="3">
        <f t="shared" si="9"/>
        <v>10332000</v>
      </c>
      <c r="N41" s="4">
        <f>L41+M41</f>
        <v>19345940</v>
      </c>
      <c r="P41" s="6" t="s">
        <v>14</v>
      </c>
      <c r="Q41" s="4">
        <v>1540</v>
      </c>
      <c r="R41" s="4">
        <v>246</v>
      </c>
      <c r="S41" s="4">
        <v>0</v>
      </c>
      <c r="T41" s="4">
        <v>246</v>
      </c>
      <c r="U41" s="4">
        <v>0</v>
      </c>
      <c r="V41" s="4">
        <v>246</v>
      </c>
      <c r="W41" s="4">
        <v>0</v>
      </c>
      <c r="X41" s="4">
        <v>246</v>
      </c>
      <c r="Y41" s="4">
        <v>246</v>
      </c>
      <c r="Z41" s="4">
        <v>0</v>
      </c>
      <c r="AA41" s="3">
        <f t="shared" si="10"/>
        <v>1786</v>
      </c>
      <c r="AB41" s="3">
        <f t="shared" si="10"/>
        <v>984</v>
      </c>
      <c r="AC41" s="4">
        <f>AA41+AB41</f>
        <v>2770</v>
      </c>
      <c r="AE41" s="6" t="s">
        <v>14</v>
      </c>
      <c r="AF41" s="4">
        <f t="shared" si="11"/>
        <v>5853.2077922077924</v>
      </c>
      <c r="AG41" s="4">
        <f t="shared" si="11"/>
        <v>14000</v>
      </c>
      <c r="AH41" s="4" t="str">
        <f t="shared" si="11"/>
        <v>N.A.</v>
      </c>
      <c r="AI41" s="4">
        <f t="shared" si="11"/>
        <v>10000</v>
      </c>
      <c r="AJ41" s="4" t="str">
        <f t="shared" si="11"/>
        <v>N.A.</v>
      </c>
      <c r="AK41" s="4">
        <f t="shared" si="11"/>
        <v>12000</v>
      </c>
      <c r="AL41" s="4" t="str">
        <f t="shared" si="11"/>
        <v>N.A.</v>
      </c>
      <c r="AM41" s="4">
        <f t="shared" si="11"/>
        <v>6000</v>
      </c>
      <c r="AN41" s="4">
        <f t="shared" si="11"/>
        <v>0</v>
      </c>
      <c r="AO41" s="4" t="str">
        <f t="shared" si="11"/>
        <v>N.A.</v>
      </c>
      <c r="AP41" s="4">
        <f t="shared" si="11"/>
        <v>5046.9988801791715</v>
      </c>
      <c r="AQ41" s="4">
        <f t="shared" si="11"/>
        <v>10500</v>
      </c>
      <c r="AR41" s="4">
        <f t="shared" si="11"/>
        <v>6984.0938628158847</v>
      </c>
    </row>
    <row r="42" spans="1:44" ht="15.75" customHeight="1" thickBot="1" x14ac:dyDescent="0.3">
      <c r="A42" s="6" t="s">
        <v>15</v>
      </c>
      <c r="B42" s="4">
        <v>984250</v>
      </c>
      <c r="C42" s="4"/>
      <c r="D42" s="4"/>
      <c r="E42" s="4"/>
      <c r="F42" s="4"/>
      <c r="G42" s="4"/>
      <c r="H42" s="4">
        <v>930000</v>
      </c>
      <c r="I42" s="4"/>
      <c r="J42" s="4">
        <v>0</v>
      </c>
      <c r="K42" s="4"/>
      <c r="L42" s="3">
        <f t="shared" si="9"/>
        <v>1914250</v>
      </c>
      <c r="M42" s="3">
        <f t="shared" si="9"/>
        <v>0</v>
      </c>
      <c r="N42" s="4">
        <f>L42+M42</f>
        <v>1914250</v>
      </c>
      <c r="P42" s="6" t="s">
        <v>15</v>
      </c>
      <c r="Q42" s="4">
        <v>155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310</v>
      </c>
      <c r="X42" s="4">
        <v>0</v>
      </c>
      <c r="Y42" s="4">
        <v>310</v>
      </c>
      <c r="Z42" s="4">
        <v>0</v>
      </c>
      <c r="AA42" s="3">
        <f t="shared" si="10"/>
        <v>775</v>
      </c>
      <c r="AB42" s="3">
        <f t="shared" si="10"/>
        <v>0</v>
      </c>
      <c r="AC42" s="4">
        <f>AA42+AB42</f>
        <v>775</v>
      </c>
      <c r="AE42" s="6" t="s">
        <v>15</v>
      </c>
      <c r="AF42" s="4">
        <f t="shared" si="11"/>
        <v>6350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3000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2470</v>
      </c>
      <c r="AQ42" s="4" t="str">
        <f t="shared" si="11"/>
        <v>N.A.</v>
      </c>
      <c r="AR42" s="4">
        <f t="shared" si="11"/>
        <v>2470</v>
      </c>
    </row>
    <row r="43" spans="1:44" ht="15.75" customHeight="1" thickBot="1" x14ac:dyDescent="0.3">
      <c r="A43" s="7" t="s">
        <v>16</v>
      </c>
      <c r="B43" s="4">
        <v>13419165.000000002</v>
      </c>
      <c r="C43" s="4">
        <v>3444000</v>
      </c>
      <c r="D43" s="4"/>
      <c r="E43" s="4">
        <v>2460000</v>
      </c>
      <c r="F43" s="4">
        <v>3981800</v>
      </c>
      <c r="G43" s="4">
        <v>2952000</v>
      </c>
      <c r="H43" s="4">
        <v>8086179.9999999981</v>
      </c>
      <c r="I43" s="4">
        <v>1476000</v>
      </c>
      <c r="J43" s="4">
        <v>0</v>
      </c>
      <c r="K43" s="4"/>
      <c r="L43" s="3">
        <f t="shared" si="9"/>
        <v>25487145</v>
      </c>
      <c r="M43" s="3">
        <f t="shared" si="9"/>
        <v>10332000</v>
      </c>
      <c r="N43" s="4"/>
      <c r="P43" s="7" t="s">
        <v>16</v>
      </c>
      <c r="Q43" s="4">
        <v>2096</v>
      </c>
      <c r="R43" s="4">
        <v>246</v>
      </c>
      <c r="S43" s="4">
        <v>0</v>
      </c>
      <c r="T43" s="4">
        <v>246</v>
      </c>
      <c r="U43" s="4">
        <v>556</v>
      </c>
      <c r="V43" s="4">
        <v>246</v>
      </c>
      <c r="W43" s="4">
        <v>2288</v>
      </c>
      <c r="X43" s="4">
        <v>246</v>
      </c>
      <c r="Y43" s="4">
        <v>556</v>
      </c>
      <c r="Z43" s="4">
        <v>0</v>
      </c>
      <c r="AA43" s="3">
        <f t="shared" si="10"/>
        <v>5496</v>
      </c>
      <c r="AB43" s="3">
        <f t="shared" si="10"/>
        <v>984</v>
      </c>
      <c r="AC43" s="4"/>
      <c r="AE43" s="7" t="s">
        <v>16</v>
      </c>
      <c r="AF43" s="4">
        <f t="shared" ref="AF43:AQ43" si="12">IFERROR(B43/Q43, "N.A.")</f>
        <v>6402.2733778625961</v>
      </c>
      <c r="AG43" s="4">
        <f t="shared" si="12"/>
        <v>14000</v>
      </c>
      <c r="AH43" s="4" t="str">
        <f t="shared" si="12"/>
        <v>N.A.</v>
      </c>
      <c r="AI43" s="4">
        <f t="shared" si="12"/>
        <v>10000</v>
      </c>
      <c r="AJ43" s="4">
        <f t="shared" si="12"/>
        <v>7161.5107913669062</v>
      </c>
      <c r="AK43" s="4">
        <f t="shared" si="12"/>
        <v>12000</v>
      </c>
      <c r="AL43" s="4">
        <f t="shared" si="12"/>
        <v>3534.1695804195797</v>
      </c>
      <c r="AM43" s="4">
        <f t="shared" si="12"/>
        <v>6000</v>
      </c>
      <c r="AN43" s="4">
        <f t="shared" si="12"/>
        <v>0</v>
      </c>
      <c r="AO43" s="4" t="str">
        <f t="shared" si="12"/>
        <v>N.A.</v>
      </c>
      <c r="AP43" s="4">
        <f t="shared" si="12"/>
        <v>4637.399017467249</v>
      </c>
      <c r="AQ43" s="4">
        <f t="shared" si="12"/>
        <v>10500</v>
      </c>
      <c r="AR43" s="4"/>
    </row>
    <row r="44" spans="1:44" ht="15.75" thickBot="1" x14ac:dyDescent="0.3">
      <c r="A44" s="8" t="s">
        <v>0</v>
      </c>
      <c r="B44" s="42">
        <f>B43+C43</f>
        <v>16863165</v>
      </c>
      <c r="C44" s="43"/>
      <c r="D44" s="42">
        <f>D43+E43</f>
        <v>2460000</v>
      </c>
      <c r="E44" s="43"/>
      <c r="F44" s="42">
        <f>F43+G43</f>
        <v>6933800</v>
      </c>
      <c r="G44" s="43"/>
      <c r="H44" s="42">
        <f>H43+I43</f>
        <v>9562179.9999999981</v>
      </c>
      <c r="I44" s="43"/>
      <c r="J44" s="42">
        <f>J43+K43</f>
        <v>0</v>
      </c>
      <c r="K44" s="43"/>
      <c r="L44" s="5"/>
      <c r="M44" s="2"/>
      <c r="N44" s="1">
        <f>B44+D44+F44+H44+J44</f>
        <v>35819145</v>
      </c>
      <c r="P44" s="8" t="s">
        <v>0</v>
      </c>
      <c r="Q44" s="42">
        <f>Q43+R43</f>
        <v>2342</v>
      </c>
      <c r="R44" s="43"/>
      <c r="S44" s="42">
        <f>S43+T43</f>
        <v>246</v>
      </c>
      <c r="T44" s="43"/>
      <c r="U44" s="42">
        <f>U43+V43</f>
        <v>802</v>
      </c>
      <c r="V44" s="43"/>
      <c r="W44" s="42">
        <f>W43+X43</f>
        <v>2534</v>
      </c>
      <c r="X44" s="43"/>
      <c r="Y44" s="42">
        <f>Y43+Z43</f>
        <v>556</v>
      </c>
      <c r="Z44" s="43"/>
      <c r="AA44" s="5"/>
      <c r="AB44" s="2"/>
      <c r="AC44" s="1">
        <f>Q44+S44+U44+W44+Y44</f>
        <v>6480</v>
      </c>
      <c r="AE44" s="8" t="s">
        <v>0</v>
      </c>
      <c r="AF44" s="23">
        <f>IFERROR(B44/Q44,"N.A.")</f>
        <v>7200.3266438941073</v>
      </c>
      <c r="AG44" s="24"/>
      <c r="AH44" s="23">
        <f>IFERROR(D44/S44,"N.A.")</f>
        <v>10000</v>
      </c>
      <c r="AI44" s="24"/>
      <c r="AJ44" s="23">
        <f>IFERROR(F44/U44,"N.A.")</f>
        <v>8645.6359102244387</v>
      </c>
      <c r="AK44" s="24"/>
      <c r="AL44" s="23">
        <f>IFERROR(H44/W44,"N.A.")</f>
        <v>3773.551696921862</v>
      </c>
      <c r="AM44" s="24"/>
      <c r="AN44" s="23">
        <f>IFERROR(J44/Y44,"N.A.")</f>
        <v>0</v>
      </c>
      <c r="AO44" s="24"/>
      <c r="AP44" s="5"/>
      <c r="AQ44" s="2"/>
      <c r="AR44" s="4">
        <f>IFERROR(N44/AC44, "N.A.")</f>
        <v>5527.645833333333</v>
      </c>
    </row>
  </sheetData>
  <mergeCells count="135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45440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5" t="s">
        <v>1</v>
      </c>
      <c r="B11" s="28" t="s">
        <v>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5" t="s">
        <v>0</v>
      </c>
      <c r="P11" s="25" t="s">
        <v>1</v>
      </c>
      <c r="Q11" s="28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0"/>
      <c r="AC11" s="25" t="s">
        <v>0</v>
      </c>
      <c r="AE11" s="25" t="s">
        <v>1</v>
      </c>
      <c r="AF11" s="28" t="s">
        <v>2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30"/>
      <c r="AR11" s="25" t="s">
        <v>0</v>
      </c>
    </row>
    <row r="12" spans="1:44" ht="15" customHeight="1" x14ac:dyDescent="0.25">
      <c r="A12" s="26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6"/>
      <c r="P12" s="26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6"/>
      <c r="AE12" s="26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6"/>
    </row>
    <row r="13" spans="1:44" ht="15.75" customHeight="1" thickBot="1" x14ac:dyDescent="0.3">
      <c r="A13" s="26"/>
      <c r="B13" s="38" t="s">
        <v>8</v>
      </c>
      <c r="C13" s="39"/>
      <c r="D13" s="40" t="s">
        <v>9</v>
      </c>
      <c r="E13" s="41"/>
      <c r="F13" s="36"/>
      <c r="G13" s="37"/>
      <c r="H13" s="36"/>
      <c r="I13" s="37"/>
      <c r="J13" s="36"/>
      <c r="K13" s="37"/>
      <c r="L13" s="36"/>
      <c r="M13" s="37"/>
      <c r="N13" s="26"/>
      <c r="P13" s="26"/>
      <c r="Q13" s="38" t="s">
        <v>8</v>
      </c>
      <c r="R13" s="39"/>
      <c r="S13" s="40" t="s">
        <v>9</v>
      </c>
      <c r="T13" s="41"/>
      <c r="U13" s="36"/>
      <c r="V13" s="37"/>
      <c r="W13" s="36"/>
      <c r="X13" s="37"/>
      <c r="Y13" s="36"/>
      <c r="Z13" s="37"/>
      <c r="AA13" s="36"/>
      <c r="AB13" s="37"/>
      <c r="AC13" s="26"/>
      <c r="AE13" s="26"/>
      <c r="AF13" s="38" t="s">
        <v>8</v>
      </c>
      <c r="AG13" s="39"/>
      <c r="AH13" s="40" t="s">
        <v>9</v>
      </c>
      <c r="AI13" s="41"/>
      <c r="AJ13" s="36"/>
      <c r="AK13" s="37"/>
      <c r="AL13" s="36"/>
      <c r="AM13" s="37"/>
      <c r="AN13" s="36"/>
      <c r="AO13" s="37"/>
      <c r="AP13" s="36"/>
      <c r="AQ13" s="37"/>
      <c r="AR13" s="26"/>
    </row>
    <row r="14" spans="1:44" ht="15.75" customHeight="1" thickBot="1" x14ac:dyDescent="0.3">
      <c r="A14" s="27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7"/>
      <c r="P14" s="27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7"/>
      <c r="AE14" s="27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7"/>
    </row>
    <row r="15" spans="1:44" ht="15.75" customHeight="1" thickBot="1" x14ac:dyDescent="0.3">
      <c r="A15" s="6" t="s">
        <v>12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3">
        <f t="shared" ref="L15:M18" si="0">B15+D15+F15+H15+J15</f>
        <v>0</v>
      </c>
      <c r="M15" s="3">
        <f t="shared" si="0"/>
        <v>0</v>
      </c>
      <c r="N15" s="4">
        <f>L15+M15</f>
        <v>0</v>
      </c>
      <c r="P15" s="6" t="s">
        <v>12</v>
      </c>
      <c r="Q15" s="4"/>
      <c r="R15" s="4"/>
      <c r="S15" s="4"/>
      <c r="T15" s="4"/>
      <c r="U15" s="4"/>
      <c r="V15" s="4"/>
      <c r="W15" s="4"/>
      <c r="X15" s="4"/>
      <c r="Y15" s="4"/>
      <c r="Z15" s="4"/>
      <c r="AA15" s="3">
        <f t="shared" ref="AA15:AA19" si="1">Q15+S15+U15+W15+Y15</f>
        <v>0</v>
      </c>
      <c r="AB15" s="3">
        <f t="shared" ref="AB15:AB19" si="2">R15+T15+V15+X15+Z15</f>
        <v>0</v>
      </c>
      <c r="AC15" s="4">
        <f>AA15+AB15</f>
        <v>0</v>
      </c>
      <c r="AE15" s="6" t="s">
        <v>12</v>
      </c>
      <c r="AF15" s="4" t="str">
        <f t="shared" ref="AF15:AR18" si="3">IFERROR(B15/Q15, "N.A.")</f>
        <v>N.A.</v>
      </c>
      <c r="AG15" s="4" t="str">
        <f t="shared" si="3"/>
        <v>N.A.</v>
      </c>
      <c r="AH15" s="4" t="str">
        <f t="shared" si="3"/>
        <v>N.A.</v>
      </c>
      <c r="AI15" s="4" t="str">
        <f t="shared" si="3"/>
        <v>N.A.</v>
      </c>
      <c r="AJ15" s="4" t="str">
        <f t="shared" si="3"/>
        <v>N.A.</v>
      </c>
      <c r="AK15" s="4" t="str">
        <f t="shared" si="3"/>
        <v>N.A.</v>
      </c>
      <c r="AL15" s="4" t="str">
        <f t="shared" si="3"/>
        <v>N.A.</v>
      </c>
      <c r="AM15" s="4" t="str">
        <f t="shared" si="3"/>
        <v>N.A.</v>
      </c>
      <c r="AN15" s="4" t="str">
        <f t="shared" si="3"/>
        <v>N.A.</v>
      </c>
      <c r="AO15" s="4" t="str">
        <f t="shared" si="3"/>
        <v>N.A.</v>
      </c>
      <c r="AP15" s="4" t="str">
        <f t="shared" si="3"/>
        <v>N.A.</v>
      </c>
      <c r="AQ15" s="4" t="str">
        <f t="shared" si="3"/>
        <v>N.A.</v>
      </c>
      <c r="AR15" s="4" t="str">
        <f t="shared" si="3"/>
        <v>N.A.</v>
      </c>
    </row>
    <row r="16" spans="1:44" ht="15.75" customHeight="1" thickBot="1" x14ac:dyDescent="0.3">
      <c r="A16" s="6" t="s">
        <v>13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0</v>
      </c>
      <c r="M16" s="3">
        <f t="shared" si="0"/>
        <v>0</v>
      </c>
      <c r="N16" s="4">
        <f>L16+M16</f>
        <v>0</v>
      </c>
      <c r="P16" s="6" t="s">
        <v>13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3">
        <f t="shared" si="1"/>
        <v>0</v>
      </c>
      <c r="AB16" s="3">
        <f t="shared" si="2"/>
        <v>0</v>
      </c>
      <c r="AC16" s="4">
        <f>AA16+AB16</f>
        <v>0</v>
      </c>
      <c r="AE16" s="6" t="s">
        <v>13</v>
      </c>
      <c r="AF16" s="4" t="str">
        <f t="shared" si="3"/>
        <v>N.A.</v>
      </c>
      <c r="AG16" s="4" t="str">
        <f t="shared" si="3"/>
        <v>N.A.</v>
      </c>
      <c r="AH16" s="4" t="str">
        <f t="shared" si="3"/>
        <v>N.A.</v>
      </c>
      <c r="AI16" s="4" t="str">
        <f t="shared" si="3"/>
        <v>N.A.</v>
      </c>
      <c r="AJ16" s="4" t="str">
        <f t="shared" si="3"/>
        <v>N.A.</v>
      </c>
      <c r="AK16" s="4" t="str">
        <f t="shared" si="3"/>
        <v>N.A.</v>
      </c>
      <c r="AL16" s="4" t="str">
        <f t="shared" si="3"/>
        <v>N.A.</v>
      </c>
      <c r="AM16" s="4" t="str">
        <f t="shared" si="3"/>
        <v>N.A.</v>
      </c>
      <c r="AN16" s="4" t="str">
        <f t="shared" si="3"/>
        <v>N.A.</v>
      </c>
      <c r="AO16" s="4" t="str">
        <f t="shared" si="3"/>
        <v>N.A.</v>
      </c>
      <c r="AP16" s="4" t="str">
        <f t="shared" si="3"/>
        <v>N.A.</v>
      </c>
      <c r="AQ16" s="4" t="str">
        <f t="shared" si="3"/>
        <v>N.A.</v>
      </c>
      <c r="AR16" s="4" t="str">
        <f t="shared" si="3"/>
        <v>N.A.</v>
      </c>
    </row>
    <row r="17" spans="1:44" ht="15.75" customHeight="1" thickBot="1" x14ac:dyDescent="0.3">
      <c r="A17" s="6" t="s">
        <v>14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3">
        <f t="shared" si="0"/>
        <v>0</v>
      </c>
      <c r="M17" s="3">
        <f t="shared" si="0"/>
        <v>0</v>
      </c>
      <c r="N17" s="4">
        <f>L17+M17</f>
        <v>0</v>
      </c>
      <c r="P17" s="6" t="s">
        <v>14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3">
        <f t="shared" si="1"/>
        <v>0</v>
      </c>
      <c r="AB17" s="3">
        <f t="shared" si="2"/>
        <v>0</v>
      </c>
      <c r="AC17" s="4">
        <f>AA17+AB17</f>
        <v>0</v>
      </c>
      <c r="AE17" s="6" t="s">
        <v>14</v>
      </c>
      <c r="AF17" s="4" t="str">
        <f t="shared" si="3"/>
        <v>N.A.</v>
      </c>
      <c r="AG17" s="4" t="str">
        <f t="shared" si="3"/>
        <v>N.A.</v>
      </c>
      <c r="AH17" s="4" t="str">
        <f t="shared" si="3"/>
        <v>N.A.</v>
      </c>
      <c r="AI17" s="4" t="str">
        <f t="shared" si="3"/>
        <v>N.A.</v>
      </c>
      <c r="AJ17" s="4" t="str">
        <f t="shared" si="3"/>
        <v>N.A.</v>
      </c>
      <c r="AK17" s="4" t="str">
        <f t="shared" si="3"/>
        <v>N.A.</v>
      </c>
      <c r="AL17" s="4" t="str">
        <f t="shared" si="3"/>
        <v>N.A.</v>
      </c>
      <c r="AM17" s="4" t="str">
        <f t="shared" si="3"/>
        <v>N.A.</v>
      </c>
      <c r="AN17" s="4" t="str">
        <f t="shared" si="3"/>
        <v>N.A.</v>
      </c>
      <c r="AO17" s="4" t="str">
        <f t="shared" si="3"/>
        <v>N.A.</v>
      </c>
      <c r="AP17" s="4" t="str">
        <f t="shared" si="3"/>
        <v>N.A.</v>
      </c>
      <c r="AQ17" s="4" t="str">
        <f t="shared" si="3"/>
        <v>N.A.</v>
      </c>
      <c r="AR17" s="4" t="str">
        <f t="shared" si="3"/>
        <v>N.A.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3">
        <f t="shared" si="1"/>
        <v>0</v>
      </c>
      <c r="AB18" s="3">
        <f t="shared" si="2"/>
        <v>0</v>
      </c>
      <c r="AC18" s="4">
        <f>AA18+AB18</f>
        <v>0</v>
      </c>
      <c r="AE18" s="6" t="s">
        <v>15</v>
      </c>
      <c r="AF18" s="4" t="str">
        <f t="shared" si="3"/>
        <v>N.A.</v>
      </c>
      <c r="AG18" s="4" t="str">
        <f t="shared" si="3"/>
        <v>N.A.</v>
      </c>
      <c r="AH18" s="4" t="str">
        <f t="shared" si="3"/>
        <v>N.A.</v>
      </c>
      <c r="AI18" s="4" t="str">
        <f t="shared" si="3"/>
        <v>N.A.</v>
      </c>
      <c r="AJ18" s="4" t="str">
        <f t="shared" si="3"/>
        <v>N.A.</v>
      </c>
      <c r="AK18" s="4" t="str">
        <f t="shared" si="3"/>
        <v>N.A.</v>
      </c>
      <c r="AL18" s="4" t="str">
        <f t="shared" si="3"/>
        <v>N.A.</v>
      </c>
      <c r="AM18" s="4" t="str">
        <f t="shared" si="3"/>
        <v>N.A.</v>
      </c>
      <c r="AN18" s="4" t="str">
        <f t="shared" si="3"/>
        <v>N.A.</v>
      </c>
      <c r="AO18" s="4" t="str">
        <f t="shared" si="3"/>
        <v>N.A.</v>
      </c>
      <c r="AP18" s="4" t="str">
        <f t="shared" si="3"/>
        <v>N.A.</v>
      </c>
      <c r="AQ18" s="4" t="str">
        <f t="shared" si="3"/>
        <v>N.A.</v>
      </c>
      <c r="AR18" s="4" t="str">
        <f t="shared" si="3"/>
        <v>N.A.</v>
      </c>
    </row>
    <row r="19" spans="1:44" ht="15.75" customHeight="1" thickBot="1" x14ac:dyDescent="0.3">
      <c r="A19" s="7" t="s">
        <v>16</v>
      </c>
      <c r="B19" s="4">
        <f t="shared" ref="B19:M19" si="4">SUM(B15:B18)</f>
        <v>0</v>
      </c>
      <c r="C19" s="4">
        <f t="shared" si="4"/>
        <v>0</v>
      </c>
      <c r="D19" s="4">
        <f t="shared" si="4"/>
        <v>0</v>
      </c>
      <c r="E19" s="4">
        <f t="shared" si="4"/>
        <v>0</v>
      </c>
      <c r="F19" s="4">
        <f t="shared" si="4"/>
        <v>0</v>
      </c>
      <c r="G19" s="4">
        <f t="shared" si="4"/>
        <v>0</v>
      </c>
      <c r="H19" s="4">
        <f t="shared" si="4"/>
        <v>0</v>
      </c>
      <c r="I19" s="4">
        <f t="shared" si="4"/>
        <v>0</v>
      </c>
      <c r="J19" s="4">
        <f t="shared" si="4"/>
        <v>0</v>
      </c>
      <c r="K19" s="4">
        <f t="shared" si="4"/>
        <v>0</v>
      </c>
      <c r="L19" s="3">
        <f t="shared" si="4"/>
        <v>0</v>
      </c>
      <c r="M19" s="3">
        <f t="shared" si="4"/>
        <v>0</v>
      </c>
      <c r="N19" s="4"/>
      <c r="P19" s="7" t="s">
        <v>16</v>
      </c>
      <c r="Q19" s="4">
        <f t="shared" ref="Q19:Z19" si="5">SUM(Q15:Q18)</f>
        <v>0</v>
      </c>
      <c r="R19" s="4">
        <f t="shared" si="5"/>
        <v>0</v>
      </c>
      <c r="S19" s="4">
        <f t="shared" si="5"/>
        <v>0</v>
      </c>
      <c r="T19" s="4">
        <f t="shared" si="5"/>
        <v>0</v>
      </c>
      <c r="U19" s="4">
        <f t="shared" si="5"/>
        <v>0</v>
      </c>
      <c r="V19" s="4">
        <f t="shared" si="5"/>
        <v>0</v>
      </c>
      <c r="W19" s="4">
        <f t="shared" si="5"/>
        <v>0</v>
      </c>
      <c r="X19" s="4">
        <f t="shared" si="5"/>
        <v>0</v>
      </c>
      <c r="Y19" s="4">
        <f t="shared" si="5"/>
        <v>0</v>
      </c>
      <c r="Z19" s="4">
        <f t="shared" si="5"/>
        <v>0</v>
      </c>
      <c r="AA19" s="3">
        <f t="shared" si="1"/>
        <v>0</v>
      </c>
      <c r="AB19" s="3">
        <f t="shared" si="2"/>
        <v>0</v>
      </c>
      <c r="AC19" s="4"/>
      <c r="AE19" s="7" t="s">
        <v>16</v>
      </c>
      <c r="AF19" s="4" t="str">
        <f t="shared" ref="AF19:AQ19" si="6">IFERROR(B19/Q19, "N.A.")</f>
        <v>N.A.</v>
      </c>
      <c r="AG19" s="4" t="str">
        <f t="shared" si="6"/>
        <v>N.A.</v>
      </c>
      <c r="AH19" s="4" t="str">
        <f t="shared" si="6"/>
        <v>N.A.</v>
      </c>
      <c r="AI19" s="4" t="str">
        <f t="shared" si="6"/>
        <v>N.A.</v>
      </c>
      <c r="AJ19" s="4" t="str">
        <f t="shared" si="6"/>
        <v>N.A.</v>
      </c>
      <c r="AK19" s="4" t="str">
        <f t="shared" si="6"/>
        <v>N.A.</v>
      </c>
      <c r="AL19" s="4" t="str">
        <f t="shared" si="6"/>
        <v>N.A.</v>
      </c>
      <c r="AM19" s="4" t="str">
        <f t="shared" si="6"/>
        <v>N.A.</v>
      </c>
      <c r="AN19" s="4" t="str">
        <f t="shared" si="6"/>
        <v>N.A.</v>
      </c>
      <c r="AO19" s="4" t="str">
        <f t="shared" si="6"/>
        <v>N.A.</v>
      </c>
      <c r="AP19" s="4" t="str">
        <f t="shared" si="6"/>
        <v>N.A.</v>
      </c>
      <c r="AQ19" s="4" t="str">
        <f t="shared" si="6"/>
        <v>N.A.</v>
      </c>
      <c r="AR19" s="4"/>
    </row>
    <row r="20" spans="1:44" ht="15.75" thickBot="1" x14ac:dyDescent="0.3">
      <c r="A20" s="8" t="s">
        <v>0</v>
      </c>
      <c r="B20" s="42">
        <f>B19+C19</f>
        <v>0</v>
      </c>
      <c r="C20" s="43"/>
      <c r="D20" s="42">
        <f>D19+E19</f>
        <v>0</v>
      </c>
      <c r="E20" s="43"/>
      <c r="F20" s="42">
        <f>F19+G19</f>
        <v>0</v>
      </c>
      <c r="G20" s="43"/>
      <c r="H20" s="42">
        <f>H19+I19</f>
        <v>0</v>
      </c>
      <c r="I20" s="43"/>
      <c r="J20" s="42">
        <f>J19+K19</f>
        <v>0</v>
      </c>
      <c r="K20" s="43"/>
      <c r="L20" s="5"/>
      <c r="M20" s="2"/>
      <c r="N20" s="1">
        <f>B20+D20+F20+H20+J20</f>
        <v>0</v>
      </c>
      <c r="P20" s="8" t="s">
        <v>0</v>
      </c>
      <c r="Q20" s="42">
        <f>Q19+R19</f>
        <v>0</v>
      </c>
      <c r="R20" s="43"/>
      <c r="S20" s="42">
        <f>S19+T19</f>
        <v>0</v>
      </c>
      <c r="T20" s="43"/>
      <c r="U20" s="42">
        <f>U19+V19</f>
        <v>0</v>
      </c>
      <c r="V20" s="43"/>
      <c r="W20" s="42">
        <f>W19+X19</f>
        <v>0</v>
      </c>
      <c r="X20" s="43"/>
      <c r="Y20" s="42">
        <f>Y19+Z19</f>
        <v>0</v>
      </c>
      <c r="Z20" s="43"/>
      <c r="AA20" s="5"/>
      <c r="AB20" s="2"/>
      <c r="AC20" s="1">
        <f>Q20+S20+U20+W20+Y20</f>
        <v>0</v>
      </c>
      <c r="AE20" s="8" t="s">
        <v>0</v>
      </c>
      <c r="AF20" s="23" t="str">
        <f>IFERROR(B20/Q20,"N.A.")</f>
        <v>N.A.</v>
      </c>
      <c r="AG20" s="24"/>
      <c r="AH20" s="23" t="str">
        <f>IFERROR(D20/S20,"N.A.")</f>
        <v>N.A.</v>
      </c>
      <c r="AI20" s="24"/>
      <c r="AJ20" s="23" t="str">
        <f>IFERROR(F20/U20,"N.A.")</f>
        <v>N.A.</v>
      </c>
      <c r="AK20" s="24"/>
      <c r="AL20" s="23" t="str">
        <f>IFERROR(H20/W20,"N.A.")</f>
        <v>N.A.</v>
      </c>
      <c r="AM20" s="24"/>
      <c r="AN20" s="23" t="str">
        <f>IFERROR(J20/Y20,"N.A.")</f>
        <v>N.A.</v>
      </c>
      <c r="AO20" s="24"/>
      <c r="AP20" s="5"/>
      <c r="AQ20" s="2"/>
      <c r="AR20" s="4" t="str">
        <f>IFERROR(N20/AC20, "N.A.")</f>
        <v>N.A.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5" t="s">
        <v>1</v>
      </c>
      <c r="B23" s="28" t="s">
        <v>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25" t="s">
        <v>0</v>
      </c>
      <c r="P23" s="25" t="s">
        <v>1</v>
      </c>
      <c r="Q23" s="28" t="s">
        <v>2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0"/>
      <c r="AC23" s="25" t="s">
        <v>0</v>
      </c>
      <c r="AE23" s="25" t="s">
        <v>1</v>
      </c>
      <c r="AF23" s="28" t="s">
        <v>2</v>
      </c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0"/>
      <c r="AR23" s="25" t="s">
        <v>0</v>
      </c>
    </row>
    <row r="24" spans="1:44" ht="15" customHeight="1" x14ac:dyDescent="0.25">
      <c r="A24" s="26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6"/>
      <c r="P24" s="26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6"/>
      <c r="AE24" s="26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6"/>
    </row>
    <row r="25" spans="1:44" ht="15.75" customHeight="1" thickBot="1" x14ac:dyDescent="0.3">
      <c r="A25" s="26"/>
      <c r="B25" s="38" t="s">
        <v>8</v>
      </c>
      <c r="C25" s="39"/>
      <c r="D25" s="40" t="s">
        <v>9</v>
      </c>
      <c r="E25" s="41"/>
      <c r="F25" s="36"/>
      <c r="G25" s="37"/>
      <c r="H25" s="36"/>
      <c r="I25" s="37"/>
      <c r="J25" s="36"/>
      <c r="K25" s="37"/>
      <c r="L25" s="36"/>
      <c r="M25" s="37"/>
      <c r="N25" s="26"/>
      <c r="P25" s="26"/>
      <c r="Q25" s="38" t="s">
        <v>8</v>
      </c>
      <c r="R25" s="39"/>
      <c r="S25" s="40" t="s">
        <v>9</v>
      </c>
      <c r="T25" s="41"/>
      <c r="U25" s="36"/>
      <c r="V25" s="37"/>
      <c r="W25" s="36"/>
      <c r="X25" s="37"/>
      <c r="Y25" s="36"/>
      <c r="Z25" s="37"/>
      <c r="AA25" s="36"/>
      <c r="AB25" s="37"/>
      <c r="AC25" s="26"/>
      <c r="AE25" s="26"/>
      <c r="AF25" s="38" t="s">
        <v>8</v>
      </c>
      <c r="AG25" s="39"/>
      <c r="AH25" s="40" t="s">
        <v>9</v>
      </c>
      <c r="AI25" s="41"/>
      <c r="AJ25" s="36"/>
      <c r="AK25" s="37"/>
      <c r="AL25" s="36"/>
      <c r="AM25" s="37"/>
      <c r="AN25" s="36"/>
      <c r="AO25" s="37"/>
      <c r="AP25" s="36"/>
      <c r="AQ25" s="37"/>
      <c r="AR25" s="26"/>
    </row>
    <row r="26" spans="1:44" ht="15.75" customHeight="1" thickBot="1" x14ac:dyDescent="0.3">
      <c r="A26" s="27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7"/>
      <c r="P26" s="27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7"/>
      <c r="AE26" s="27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7"/>
    </row>
    <row r="27" spans="1:44" ht="15.75" customHeight="1" thickBot="1" x14ac:dyDescent="0.3">
      <c r="A27" s="6" t="s">
        <v>12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3">
        <f t="shared" ref="L27:M31" si="7">B27+D27+F27+H27+J27</f>
        <v>0</v>
      </c>
      <c r="M27" s="3">
        <f t="shared" si="7"/>
        <v>0</v>
      </c>
      <c r="N27" s="4">
        <f>L27+M27</f>
        <v>0</v>
      </c>
      <c r="P27" s="6" t="s">
        <v>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3">
        <f t="shared" ref="AA27:AB31" si="8">Q27+S27+U27+W27+Y27</f>
        <v>0</v>
      </c>
      <c r="AB27" s="3">
        <f t="shared" si="8"/>
        <v>0</v>
      </c>
      <c r="AC27" s="4">
        <f>AA27+AB27</f>
        <v>0</v>
      </c>
      <c r="AE27" s="6" t="s">
        <v>12</v>
      </c>
      <c r="AF27" s="4" t="str">
        <f t="shared" ref="AF27:AR30" si="9">IFERROR(B27/Q27, "N.A.")</f>
        <v>N.A.</v>
      </c>
      <c r="AG27" s="4" t="str">
        <f t="shared" si="9"/>
        <v>N.A.</v>
      </c>
      <c r="AH27" s="4" t="str">
        <f t="shared" si="9"/>
        <v>N.A.</v>
      </c>
      <c r="AI27" s="4" t="str">
        <f t="shared" si="9"/>
        <v>N.A.</v>
      </c>
      <c r="AJ27" s="4" t="str">
        <f t="shared" si="9"/>
        <v>N.A.</v>
      </c>
      <c r="AK27" s="4" t="str">
        <f t="shared" si="9"/>
        <v>N.A.</v>
      </c>
      <c r="AL27" s="4" t="str">
        <f t="shared" si="9"/>
        <v>N.A.</v>
      </c>
      <c r="AM27" s="4" t="str">
        <f t="shared" si="9"/>
        <v>N.A.</v>
      </c>
      <c r="AN27" s="4" t="str">
        <f t="shared" si="9"/>
        <v>N.A.</v>
      </c>
      <c r="AO27" s="4" t="str">
        <f t="shared" si="9"/>
        <v>N.A.</v>
      </c>
      <c r="AP27" s="4" t="str">
        <f t="shared" si="9"/>
        <v>N.A.</v>
      </c>
      <c r="AQ27" s="4" t="str">
        <f t="shared" si="9"/>
        <v>N.A.</v>
      </c>
      <c r="AR27" s="4" t="str">
        <f t="shared" si="9"/>
        <v>N.A.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7"/>
        <v>0</v>
      </c>
      <c r="M28" s="3">
        <f t="shared" si="7"/>
        <v>0</v>
      </c>
      <c r="N28" s="4">
        <f>L28+M28</f>
        <v>0</v>
      </c>
      <c r="P28" s="6" t="s">
        <v>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3">
        <f t="shared" si="8"/>
        <v>0</v>
      </c>
      <c r="AB28" s="3">
        <f t="shared" si="8"/>
        <v>0</v>
      </c>
      <c r="AC28" s="4">
        <f>AA28+AB28</f>
        <v>0</v>
      </c>
      <c r="AE28" s="6" t="s">
        <v>13</v>
      </c>
      <c r="AF28" s="4" t="str">
        <f t="shared" si="9"/>
        <v>N.A.</v>
      </c>
      <c r="AG28" s="4" t="str">
        <f t="shared" si="9"/>
        <v>N.A.</v>
      </c>
      <c r="AH28" s="4" t="str">
        <f t="shared" si="9"/>
        <v>N.A.</v>
      </c>
      <c r="AI28" s="4" t="str">
        <f t="shared" si="9"/>
        <v>N.A.</v>
      </c>
      <c r="AJ28" s="4" t="str">
        <f t="shared" si="9"/>
        <v>N.A.</v>
      </c>
      <c r="AK28" s="4" t="str">
        <f t="shared" si="9"/>
        <v>N.A.</v>
      </c>
      <c r="AL28" s="4" t="str">
        <f t="shared" si="9"/>
        <v>N.A.</v>
      </c>
      <c r="AM28" s="4" t="str">
        <f t="shared" si="9"/>
        <v>N.A.</v>
      </c>
      <c r="AN28" s="4" t="str">
        <f t="shared" si="9"/>
        <v>N.A.</v>
      </c>
      <c r="AO28" s="4" t="str">
        <f t="shared" si="9"/>
        <v>N.A.</v>
      </c>
      <c r="AP28" s="4" t="str">
        <f t="shared" si="9"/>
        <v>N.A.</v>
      </c>
      <c r="AQ28" s="4" t="str">
        <f t="shared" si="9"/>
        <v>N.A.</v>
      </c>
      <c r="AR28" s="4" t="str">
        <f t="shared" si="9"/>
        <v>N.A.</v>
      </c>
    </row>
    <row r="29" spans="1:44" ht="15.75" customHeight="1" thickBot="1" x14ac:dyDescent="0.3">
      <c r="A29" s="6" t="s">
        <v>14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">
        <f t="shared" si="7"/>
        <v>0</v>
      </c>
      <c r="M29" s="3">
        <f t="shared" si="7"/>
        <v>0</v>
      </c>
      <c r="N29" s="4">
        <f>L29+M29</f>
        <v>0</v>
      </c>
      <c r="P29" s="6" t="s">
        <v>14</v>
      </c>
      <c r="Q29" s="4"/>
      <c r="R29" s="4"/>
      <c r="S29" s="4"/>
      <c r="T29" s="4"/>
      <c r="U29" s="4"/>
      <c r="V29" s="4"/>
      <c r="W29" s="4"/>
      <c r="X29" s="4"/>
      <c r="Y29" s="4"/>
      <c r="Z29" s="4"/>
      <c r="AA29" s="3">
        <f t="shared" si="8"/>
        <v>0</v>
      </c>
      <c r="AB29" s="3">
        <f t="shared" si="8"/>
        <v>0</v>
      </c>
      <c r="AC29" s="4">
        <f>AA29+AB29</f>
        <v>0</v>
      </c>
      <c r="AE29" s="6" t="s">
        <v>14</v>
      </c>
      <c r="AF29" s="4" t="str">
        <f t="shared" si="9"/>
        <v>N.A.</v>
      </c>
      <c r="AG29" s="4" t="str">
        <f t="shared" si="9"/>
        <v>N.A.</v>
      </c>
      <c r="AH29" s="4" t="str">
        <f t="shared" si="9"/>
        <v>N.A.</v>
      </c>
      <c r="AI29" s="4" t="str">
        <f t="shared" si="9"/>
        <v>N.A.</v>
      </c>
      <c r="AJ29" s="4" t="str">
        <f t="shared" si="9"/>
        <v>N.A.</v>
      </c>
      <c r="AK29" s="4" t="str">
        <f t="shared" si="9"/>
        <v>N.A.</v>
      </c>
      <c r="AL29" s="4" t="str">
        <f t="shared" si="9"/>
        <v>N.A.</v>
      </c>
      <c r="AM29" s="4" t="str">
        <f t="shared" si="9"/>
        <v>N.A.</v>
      </c>
      <c r="AN29" s="4" t="str">
        <f t="shared" si="9"/>
        <v>N.A.</v>
      </c>
      <c r="AO29" s="4" t="str">
        <f t="shared" si="9"/>
        <v>N.A.</v>
      </c>
      <c r="AP29" s="4" t="str">
        <f t="shared" si="9"/>
        <v>N.A.</v>
      </c>
      <c r="AQ29" s="4" t="str">
        <f t="shared" si="9"/>
        <v>N.A.</v>
      </c>
      <c r="AR29" s="4" t="str">
        <f t="shared" si="9"/>
        <v>N.A.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3">
        <f t="shared" si="7"/>
        <v>0</v>
      </c>
      <c r="M30" s="3">
        <f t="shared" si="7"/>
        <v>0</v>
      </c>
      <c r="N30" s="4">
        <f>L30+M30</f>
        <v>0</v>
      </c>
      <c r="P30" s="6" t="s">
        <v>15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3">
        <f t="shared" si="8"/>
        <v>0</v>
      </c>
      <c r="AB30" s="3">
        <f t="shared" si="8"/>
        <v>0</v>
      </c>
      <c r="AC30" s="4">
        <f>AA30+AB30</f>
        <v>0</v>
      </c>
      <c r="AE30" s="6" t="s">
        <v>15</v>
      </c>
      <c r="AF30" s="4" t="str">
        <f t="shared" si="9"/>
        <v>N.A.</v>
      </c>
      <c r="AG30" s="4" t="str">
        <f t="shared" si="9"/>
        <v>N.A.</v>
      </c>
      <c r="AH30" s="4" t="str">
        <f t="shared" si="9"/>
        <v>N.A.</v>
      </c>
      <c r="AI30" s="4" t="str">
        <f t="shared" si="9"/>
        <v>N.A.</v>
      </c>
      <c r="AJ30" s="4" t="str">
        <f t="shared" si="9"/>
        <v>N.A.</v>
      </c>
      <c r="AK30" s="4" t="str">
        <f t="shared" si="9"/>
        <v>N.A.</v>
      </c>
      <c r="AL30" s="4" t="str">
        <f t="shared" si="9"/>
        <v>N.A.</v>
      </c>
      <c r="AM30" s="4" t="str">
        <f t="shared" si="9"/>
        <v>N.A.</v>
      </c>
      <c r="AN30" s="4" t="str">
        <f t="shared" si="9"/>
        <v>N.A.</v>
      </c>
      <c r="AO30" s="4" t="str">
        <f t="shared" si="9"/>
        <v>N.A.</v>
      </c>
      <c r="AP30" s="4" t="str">
        <f t="shared" si="9"/>
        <v>N.A.</v>
      </c>
      <c r="AQ30" s="4" t="str">
        <f t="shared" si="9"/>
        <v>N.A.</v>
      </c>
      <c r="AR30" s="4" t="str">
        <f t="shared" si="9"/>
        <v>N.A.</v>
      </c>
    </row>
    <row r="31" spans="1:44" ht="15.75" customHeight="1" thickBot="1" x14ac:dyDescent="0.3">
      <c r="A31" s="7" t="s">
        <v>16</v>
      </c>
      <c r="B31" s="4">
        <f t="shared" ref="B31:K31" si="10">SUM(B27:B30)</f>
        <v>0</v>
      </c>
      <c r="C31" s="4">
        <f t="shared" si="10"/>
        <v>0</v>
      </c>
      <c r="D31" s="4">
        <f t="shared" si="10"/>
        <v>0</v>
      </c>
      <c r="E31" s="4">
        <f t="shared" si="10"/>
        <v>0</v>
      </c>
      <c r="F31" s="4">
        <f t="shared" si="10"/>
        <v>0</v>
      </c>
      <c r="G31" s="4">
        <f t="shared" si="10"/>
        <v>0</v>
      </c>
      <c r="H31" s="4">
        <f t="shared" si="10"/>
        <v>0</v>
      </c>
      <c r="I31" s="4">
        <f t="shared" si="10"/>
        <v>0</v>
      </c>
      <c r="J31" s="4">
        <f t="shared" si="10"/>
        <v>0</v>
      </c>
      <c r="K31" s="4">
        <f t="shared" si="10"/>
        <v>0</v>
      </c>
      <c r="L31" s="3">
        <f t="shared" si="7"/>
        <v>0</v>
      </c>
      <c r="M31" s="3">
        <f t="shared" si="7"/>
        <v>0</v>
      </c>
      <c r="N31" s="4"/>
      <c r="P31" s="7" t="s">
        <v>16</v>
      </c>
      <c r="Q31" s="4">
        <f t="shared" ref="Q31:Z31" si="11">SUM(Q27:Q30)</f>
        <v>0</v>
      </c>
      <c r="R31" s="4">
        <f t="shared" si="11"/>
        <v>0</v>
      </c>
      <c r="S31" s="4">
        <f t="shared" si="11"/>
        <v>0</v>
      </c>
      <c r="T31" s="4">
        <f t="shared" si="11"/>
        <v>0</v>
      </c>
      <c r="U31" s="4">
        <f t="shared" si="11"/>
        <v>0</v>
      </c>
      <c r="V31" s="4">
        <f t="shared" si="11"/>
        <v>0</v>
      </c>
      <c r="W31" s="4">
        <f t="shared" si="11"/>
        <v>0</v>
      </c>
      <c r="X31" s="4">
        <f t="shared" si="11"/>
        <v>0</v>
      </c>
      <c r="Y31" s="4">
        <f t="shared" si="11"/>
        <v>0</v>
      </c>
      <c r="Z31" s="4">
        <f t="shared" si="11"/>
        <v>0</v>
      </c>
      <c r="AA31" s="3">
        <f t="shared" si="8"/>
        <v>0</v>
      </c>
      <c r="AB31" s="3">
        <f t="shared" si="8"/>
        <v>0</v>
      </c>
      <c r="AC31" s="4"/>
      <c r="AE31" s="7" t="s">
        <v>16</v>
      </c>
      <c r="AF31" s="4" t="str">
        <f t="shared" ref="AF31:AQ31" si="12">IFERROR(B31/Q31, "N.A.")</f>
        <v>N.A.</v>
      </c>
      <c r="AG31" s="4" t="str">
        <f t="shared" si="12"/>
        <v>N.A.</v>
      </c>
      <c r="AH31" s="4" t="str">
        <f t="shared" si="12"/>
        <v>N.A.</v>
      </c>
      <c r="AI31" s="4" t="str">
        <f t="shared" si="12"/>
        <v>N.A.</v>
      </c>
      <c r="AJ31" s="4" t="str">
        <f t="shared" si="12"/>
        <v>N.A.</v>
      </c>
      <c r="AK31" s="4" t="str">
        <f t="shared" si="12"/>
        <v>N.A.</v>
      </c>
      <c r="AL31" s="4" t="str">
        <f t="shared" si="12"/>
        <v>N.A.</v>
      </c>
      <c r="AM31" s="4" t="str">
        <f t="shared" si="12"/>
        <v>N.A.</v>
      </c>
      <c r="AN31" s="4" t="str">
        <f t="shared" si="12"/>
        <v>N.A.</v>
      </c>
      <c r="AO31" s="4" t="str">
        <f t="shared" si="12"/>
        <v>N.A.</v>
      </c>
      <c r="AP31" s="4" t="str">
        <f t="shared" si="12"/>
        <v>N.A.</v>
      </c>
      <c r="AQ31" s="4" t="str">
        <f t="shared" si="12"/>
        <v>N.A.</v>
      </c>
      <c r="AR31" s="4"/>
    </row>
    <row r="32" spans="1:44" ht="15.75" thickBot="1" x14ac:dyDescent="0.3">
      <c r="A32" s="8" t="s">
        <v>0</v>
      </c>
      <c r="B32" s="42">
        <f>B31+C31</f>
        <v>0</v>
      </c>
      <c r="C32" s="43"/>
      <c r="D32" s="42">
        <f>D31+E31</f>
        <v>0</v>
      </c>
      <c r="E32" s="43"/>
      <c r="F32" s="42">
        <f>F31+G31</f>
        <v>0</v>
      </c>
      <c r="G32" s="43"/>
      <c r="H32" s="42">
        <f>H31+I31</f>
        <v>0</v>
      </c>
      <c r="I32" s="43"/>
      <c r="J32" s="42">
        <f>J31+K31</f>
        <v>0</v>
      </c>
      <c r="K32" s="43"/>
      <c r="L32" s="5"/>
      <c r="M32" s="2"/>
      <c r="N32" s="1">
        <f>B32+D32+F32+H32+J32</f>
        <v>0</v>
      </c>
      <c r="P32" s="8" t="s">
        <v>0</v>
      </c>
      <c r="Q32" s="42">
        <f>Q31+R31</f>
        <v>0</v>
      </c>
      <c r="R32" s="43"/>
      <c r="S32" s="42">
        <f>S31+T31</f>
        <v>0</v>
      </c>
      <c r="T32" s="43"/>
      <c r="U32" s="42">
        <f>U31+V31</f>
        <v>0</v>
      </c>
      <c r="V32" s="43"/>
      <c r="W32" s="42">
        <f>W31+X31</f>
        <v>0</v>
      </c>
      <c r="X32" s="43"/>
      <c r="Y32" s="42">
        <f>Y31+Z31</f>
        <v>0</v>
      </c>
      <c r="Z32" s="43"/>
      <c r="AA32" s="5"/>
      <c r="AB32" s="2"/>
      <c r="AC32" s="1">
        <f>Q32+S32+U32+W32+Y32</f>
        <v>0</v>
      </c>
      <c r="AE32" s="8" t="s">
        <v>0</v>
      </c>
      <c r="AF32" s="23" t="str">
        <f>IFERROR(B32/Q32,"N.A.")</f>
        <v>N.A.</v>
      </c>
      <c r="AG32" s="24"/>
      <c r="AH32" s="23" t="str">
        <f>IFERROR(D32/S32,"N.A.")</f>
        <v>N.A.</v>
      </c>
      <c r="AI32" s="24"/>
      <c r="AJ32" s="23" t="str">
        <f>IFERROR(F32/U32,"N.A.")</f>
        <v>N.A.</v>
      </c>
      <c r="AK32" s="24"/>
      <c r="AL32" s="23" t="str">
        <f>IFERROR(H32/W32,"N.A.")</f>
        <v>N.A.</v>
      </c>
      <c r="AM32" s="24"/>
      <c r="AN32" s="23" t="str">
        <f>IFERROR(J32/Y32,"N.A.")</f>
        <v>N.A.</v>
      </c>
      <c r="AO32" s="24"/>
      <c r="AP32" s="5"/>
      <c r="AQ32" s="2"/>
      <c r="AR32" s="4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5" t="s">
        <v>1</v>
      </c>
      <c r="B35" s="28" t="s">
        <v>2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  <c r="N35" s="25" t="s">
        <v>0</v>
      </c>
      <c r="P35" s="25" t="s">
        <v>1</v>
      </c>
      <c r="Q35" s="28" t="s">
        <v>2</v>
      </c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30"/>
      <c r="AC35" s="25" t="s">
        <v>0</v>
      </c>
      <c r="AE35" s="25" t="s">
        <v>1</v>
      </c>
      <c r="AF35" s="28" t="s">
        <v>2</v>
      </c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0"/>
      <c r="AR35" s="25" t="s">
        <v>0</v>
      </c>
    </row>
    <row r="36" spans="1:44" ht="15" customHeight="1" x14ac:dyDescent="0.25">
      <c r="A36" s="26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6"/>
      <c r="P36" s="26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6"/>
      <c r="AE36" s="26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6"/>
    </row>
    <row r="37" spans="1:44" ht="15.75" customHeight="1" thickBot="1" x14ac:dyDescent="0.3">
      <c r="A37" s="26"/>
      <c r="B37" s="38" t="s">
        <v>8</v>
      </c>
      <c r="C37" s="39"/>
      <c r="D37" s="40" t="s">
        <v>9</v>
      </c>
      <c r="E37" s="41"/>
      <c r="F37" s="36"/>
      <c r="G37" s="37"/>
      <c r="H37" s="36"/>
      <c r="I37" s="37"/>
      <c r="J37" s="36"/>
      <c r="K37" s="37"/>
      <c r="L37" s="36"/>
      <c r="M37" s="37"/>
      <c r="N37" s="26"/>
      <c r="P37" s="26"/>
      <c r="Q37" s="38" t="s">
        <v>8</v>
      </c>
      <c r="R37" s="39"/>
      <c r="S37" s="40" t="s">
        <v>9</v>
      </c>
      <c r="T37" s="41"/>
      <c r="U37" s="36"/>
      <c r="V37" s="37"/>
      <c r="W37" s="36"/>
      <c r="X37" s="37"/>
      <c r="Y37" s="36"/>
      <c r="Z37" s="37"/>
      <c r="AA37" s="36"/>
      <c r="AB37" s="37"/>
      <c r="AC37" s="26"/>
      <c r="AE37" s="26"/>
      <c r="AF37" s="38" t="s">
        <v>8</v>
      </c>
      <c r="AG37" s="39"/>
      <c r="AH37" s="40" t="s">
        <v>9</v>
      </c>
      <c r="AI37" s="41"/>
      <c r="AJ37" s="36"/>
      <c r="AK37" s="37"/>
      <c r="AL37" s="36"/>
      <c r="AM37" s="37"/>
      <c r="AN37" s="36"/>
      <c r="AO37" s="37"/>
      <c r="AP37" s="36"/>
      <c r="AQ37" s="37"/>
      <c r="AR37" s="26"/>
    </row>
    <row r="38" spans="1:44" ht="15.75" customHeight="1" thickBot="1" x14ac:dyDescent="0.3">
      <c r="A38" s="27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7"/>
      <c r="P38" s="27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7"/>
      <c r="AE38" s="27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7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3">
        <f t="shared" ref="L39:M43" si="13">B39+D39+F39+H39+J39</f>
        <v>0</v>
      </c>
      <c r="M39" s="3">
        <f t="shared" si="13"/>
        <v>0</v>
      </c>
      <c r="N39" s="4">
        <f>L39+M39</f>
        <v>0</v>
      </c>
      <c r="P39" s="6" t="s">
        <v>12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3">
        <f t="shared" ref="AA39:AB43" si="14">Q39+S39+U39+W39+Y39</f>
        <v>0</v>
      </c>
      <c r="AB39" s="3">
        <f t="shared" si="14"/>
        <v>0</v>
      </c>
      <c r="AC39" s="4">
        <f>AA39+AB39</f>
        <v>0</v>
      </c>
      <c r="AE39" s="6" t="s">
        <v>12</v>
      </c>
      <c r="AF39" s="4" t="str">
        <f t="shared" ref="AF39:AR42" si="15">IFERROR(B39/Q39, "N.A.")</f>
        <v>N.A.</v>
      </c>
      <c r="AG39" s="4" t="str">
        <f t="shared" si="15"/>
        <v>N.A.</v>
      </c>
      <c r="AH39" s="4" t="str">
        <f t="shared" si="15"/>
        <v>N.A.</v>
      </c>
      <c r="AI39" s="4" t="str">
        <f t="shared" si="15"/>
        <v>N.A.</v>
      </c>
      <c r="AJ39" s="4" t="str">
        <f t="shared" si="15"/>
        <v>N.A.</v>
      </c>
      <c r="AK39" s="4" t="str">
        <f t="shared" si="15"/>
        <v>N.A.</v>
      </c>
      <c r="AL39" s="4" t="str">
        <f t="shared" si="15"/>
        <v>N.A.</v>
      </c>
      <c r="AM39" s="4" t="str">
        <f t="shared" si="15"/>
        <v>N.A.</v>
      </c>
      <c r="AN39" s="4" t="str">
        <f t="shared" si="15"/>
        <v>N.A.</v>
      </c>
      <c r="AO39" s="4" t="str">
        <f t="shared" si="15"/>
        <v>N.A.</v>
      </c>
      <c r="AP39" s="4" t="str">
        <f t="shared" si="15"/>
        <v>N.A.</v>
      </c>
      <c r="AQ39" s="4" t="str">
        <f t="shared" si="15"/>
        <v>N.A.</v>
      </c>
      <c r="AR39" s="4" t="str">
        <f t="shared" si="15"/>
        <v>N.A.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13"/>
        <v>0</v>
      </c>
      <c r="M40" s="3">
        <f t="shared" si="13"/>
        <v>0</v>
      </c>
      <c r="N40" s="4">
        <f>L40+M40</f>
        <v>0</v>
      </c>
      <c r="P40" s="6" t="s">
        <v>13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3">
        <f t="shared" si="14"/>
        <v>0</v>
      </c>
      <c r="AB40" s="3">
        <f t="shared" si="14"/>
        <v>0</v>
      </c>
      <c r="AC40" s="4">
        <f>AA40+AB40</f>
        <v>0</v>
      </c>
      <c r="AE40" s="6" t="s">
        <v>13</v>
      </c>
      <c r="AF40" s="4" t="str">
        <f t="shared" si="15"/>
        <v>N.A.</v>
      </c>
      <c r="AG40" s="4" t="str">
        <f t="shared" si="15"/>
        <v>N.A.</v>
      </c>
      <c r="AH40" s="4" t="str">
        <f t="shared" si="15"/>
        <v>N.A.</v>
      </c>
      <c r="AI40" s="4" t="str">
        <f t="shared" si="15"/>
        <v>N.A.</v>
      </c>
      <c r="AJ40" s="4" t="str">
        <f t="shared" si="15"/>
        <v>N.A.</v>
      </c>
      <c r="AK40" s="4" t="str">
        <f t="shared" si="15"/>
        <v>N.A.</v>
      </c>
      <c r="AL40" s="4" t="str">
        <f t="shared" si="15"/>
        <v>N.A.</v>
      </c>
      <c r="AM40" s="4" t="str">
        <f t="shared" si="15"/>
        <v>N.A.</v>
      </c>
      <c r="AN40" s="4" t="str">
        <f t="shared" si="15"/>
        <v>N.A.</v>
      </c>
      <c r="AO40" s="4" t="str">
        <f t="shared" si="15"/>
        <v>N.A.</v>
      </c>
      <c r="AP40" s="4" t="str">
        <f t="shared" si="15"/>
        <v>N.A.</v>
      </c>
      <c r="AQ40" s="4" t="str">
        <f t="shared" si="15"/>
        <v>N.A.</v>
      </c>
      <c r="AR40" s="4" t="str">
        <f t="shared" si="15"/>
        <v>N.A.</v>
      </c>
    </row>
    <row r="41" spans="1:44" ht="15.75" customHeight="1" thickBot="1" x14ac:dyDescent="0.3">
      <c r="A41" s="6" t="s">
        <v>14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3">
        <f t="shared" si="13"/>
        <v>0</v>
      </c>
      <c r="M41" s="3">
        <f t="shared" si="13"/>
        <v>0</v>
      </c>
      <c r="N41" s="4">
        <f>L41+M41</f>
        <v>0</v>
      </c>
      <c r="P41" s="6" t="s">
        <v>14</v>
      </c>
      <c r="Q41" s="4"/>
      <c r="R41" s="4"/>
      <c r="S41" s="4"/>
      <c r="T41" s="4"/>
      <c r="U41" s="4"/>
      <c r="V41" s="4"/>
      <c r="W41" s="4"/>
      <c r="X41" s="4"/>
      <c r="Y41" s="4"/>
      <c r="Z41" s="4"/>
      <c r="AA41" s="3">
        <f t="shared" si="14"/>
        <v>0</v>
      </c>
      <c r="AB41" s="3">
        <f t="shared" si="14"/>
        <v>0</v>
      </c>
      <c r="AC41" s="4">
        <f>AA41+AB41</f>
        <v>0</v>
      </c>
      <c r="AE41" s="6" t="s">
        <v>14</v>
      </c>
      <c r="AF41" s="4" t="str">
        <f t="shared" si="15"/>
        <v>N.A.</v>
      </c>
      <c r="AG41" s="4" t="str">
        <f t="shared" si="15"/>
        <v>N.A.</v>
      </c>
      <c r="AH41" s="4" t="str">
        <f t="shared" si="15"/>
        <v>N.A.</v>
      </c>
      <c r="AI41" s="4" t="str">
        <f t="shared" si="15"/>
        <v>N.A.</v>
      </c>
      <c r="AJ41" s="4" t="str">
        <f t="shared" si="15"/>
        <v>N.A.</v>
      </c>
      <c r="AK41" s="4" t="str">
        <f t="shared" si="15"/>
        <v>N.A.</v>
      </c>
      <c r="AL41" s="4" t="str">
        <f t="shared" si="15"/>
        <v>N.A.</v>
      </c>
      <c r="AM41" s="4" t="str">
        <f t="shared" si="15"/>
        <v>N.A.</v>
      </c>
      <c r="AN41" s="4" t="str">
        <f t="shared" si="15"/>
        <v>N.A.</v>
      </c>
      <c r="AO41" s="4" t="str">
        <f t="shared" si="15"/>
        <v>N.A.</v>
      </c>
      <c r="AP41" s="4" t="str">
        <f t="shared" si="15"/>
        <v>N.A.</v>
      </c>
      <c r="AQ41" s="4" t="str">
        <f t="shared" si="15"/>
        <v>N.A.</v>
      </c>
      <c r="AR41" s="4" t="str">
        <f t="shared" si="15"/>
        <v>N.A.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13"/>
        <v>0</v>
      </c>
      <c r="M42" s="3">
        <f t="shared" si="13"/>
        <v>0</v>
      </c>
      <c r="N42" s="4">
        <f>L42+M42</f>
        <v>0</v>
      </c>
      <c r="P42" s="6" t="s">
        <v>15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3">
        <f t="shared" si="14"/>
        <v>0</v>
      </c>
      <c r="AB42" s="3">
        <f t="shared" si="14"/>
        <v>0</v>
      </c>
      <c r="AC42" s="4">
        <f>AA42+AB42</f>
        <v>0</v>
      </c>
      <c r="AE42" s="6" t="s">
        <v>15</v>
      </c>
      <c r="AF42" s="4" t="str">
        <f t="shared" si="15"/>
        <v>N.A.</v>
      </c>
      <c r="AG42" s="4" t="str">
        <f t="shared" si="15"/>
        <v>N.A.</v>
      </c>
      <c r="AH42" s="4" t="str">
        <f t="shared" si="15"/>
        <v>N.A.</v>
      </c>
      <c r="AI42" s="4" t="str">
        <f t="shared" si="15"/>
        <v>N.A.</v>
      </c>
      <c r="AJ42" s="4" t="str">
        <f t="shared" si="15"/>
        <v>N.A.</v>
      </c>
      <c r="AK42" s="4" t="str">
        <f t="shared" si="15"/>
        <v>N.A.</v>
      </c>
      <c r="AL42" s="4" t="str">
        <f t="shared" si="15"/>
        <v>N.A.</v>
      </c>
      <c r="AM42" s="4" t="str">
        <f t="shared" si="15"/>
        <v>N.A.</v>
      </c>
      <c r="AN42" s="4" t="str">
        <f t="shared" si="15"/>
        <v>N.A.</v>
      </c>
      <c r="AO42" s="4" t="str">
        <f t="shared" si="15"/>
        <v>N.A.</v>
      </c>
      <c r="AP42" s="4" t="str">
        <f t="shared" si="15"/>
        <v>N.A.</v>
      </c>
      <c r="AQ42" s="4" t="str">
        <f t="shared" si="15"/>
        <v>N.A.</v>
      </c>
      <c r="AR42" s="4" t="str">
        <f t="shared" si="15"/>
        <v>N.A.</v>
      </c>
    </row>
    <row r="43" spans="1:44" ht="15.75" customHeight="1" thickBot="1" x14ac:dyDescent="0.3">
      <c r="A43" s="7" t="s">
        <v>16</v>
      </c>
      <c r="B43" s="4">
        <f t="shared" ref="B43:K43" si="16">SUM(B39:B42)</f>
        <v>0</v>
      </c>
      <c r="C43" s="4">
        <f t="shared" si="16"/>
        <v>0</v>
      </c>
      <c r="D43" s="4">
        <f t="shared" si="16"/>
        <v>0</v>
      </c>
      <c r="E43" s="4">
        <f t="shared" si="16"/>
        <v>0</v>
      </c>
      <c r="F43" s="4">
        <f t="shared" si="16"/>
        <v>0</v>
      </c>
      <c r="G43" s="4">
        <f t="shared" si="16"/>
        <v>0</v>
      </c>
      <c r="H43" s="4">
        <f t="shared" si="16"/>
        <v>0</v>
      </c>
      <c r="I43" s="4">
        <f t="shared" si="16"/>
        <v>0</v>
      </c>
      <c r="J43" s="4">
        <f t="shared" si="16"/>
        <v>0</v>
      </c>
      <c r="K43" s="4">
        <f t="shared" si="16"/>
        <v>0</v>
      </c>
      <c r="L43" s="3">
        <f t="shared" si="13"/>
        <v>0</v>
      </c>
      <c r="M43" s="3">
        <f t="shared" si="13"/>
        <v>0</v>
      </c>
      <c r="N43" s="4"/>
      <c r="P43" s="7" t="s">
        <v>16</v>
      </c>
      <c r="Q43" s="4">
        <f t="shared" ref="Q43:Z43" si="17">SUM(Q39:Q42)</f>
        <v>0</v>
      </c>
      <c r="R43" s="4">
        <f t="shared" si="17"/>
        <v>0</v>
      </c>
      <c r="S43" s="4">
        <f t="shared" si="17"/>
        <v>0</v>
      </c>
      <c r="T43" s="4">
        <f t="shared" si="17"/>
        <v>0</v>
      </c>
      <c r="U43" s="4">
        <f t="shared" si="17"/>
        <v>0</v>
      </c>
      <c r="V43" s="4">
        <f t="shared" si="17"/>
        <v>0</v>
      </c>
      <c r="W43" s="4">
        <f t="shared" si="17"/>
        <v>0</v>
      </c>
      <c r="X43" s="4">
        <f t="shared" si="17"/>
        <v>0</v>
      </c>
      <c r="Y43" s="4">
        <f t="shared" si="17"/>
        <v>0</v>
      </c>
      <c r="Z43" s="4">
        <f t="shared" si="17"/>
        <v>0</v>
      </c>
      <c r="AA43" s="3">
        <f t="shared" si="14"/>
        <v>0</v>
      </c>
      <c r="AB43" s="3">
        <f t="shared" si="14"/>
        <v>0</v>
      </c>
      <c r="AC43" s="4"/>
      <c r="AE43" s="7" t="s">
        <v>16</v>
      </c>
      <c r="AF43" s="4" t="str">
        <f t="shared" ref="AF43:AQ43" si="18">IFERROR(B43/Q43, "N.A.")</f>
        <v>N.A.</v>
      </c>
      <c r="AG43" s="4" t="str">
        <f t="shared" si="18"/>
        <v>N.A.</v>
      </c>
      <c r="AH43" s="4" t="str">
        <f t="shared" si="18"/>
        <v>N.A.</v>
      </c>
      <c r="AI43" s="4" t="str">
        <f t="shared" si="18"/>
        <v>N.A.</v>
      </c>
      <c r="AJ43" s="4" t="str">
        <f t="shared" si="18"/>
        <v>N.A.</v>
      </c>
      <c r="AK43" s="4" t="str">
        <f t="shared" si="18"/>
        <v>N.A.</v>
      </c>
      <c r="AL43" s="4" t="str">
        <f t="shared" si="18"/>
        <v>N.A.</v>
      </c>
      <c r="AM43" s="4" t="str">
        <f t="shared" si="18"/>
        <v>N.A.</v>
      </c>
      <c r="AN43" s="4" t="str">
        <f t="shared" si="18"/>
        <v>N.A.</v>
      </c>
      <c r="AO43" s="4" t="str">
        <f t="shared" si="18"/>
        <v>N.A.</v>
      </c>
      <c r="AP43" s="4" t="str">
        <f t="shared" si="18"/>
        <v>N.A.</v>
      </c>
      <c r="AQ43" s="4" t="str">
        <f t="shared" si="18"/>
        <v>N.A.</v>
      </c>
      <c r="AR43" s="4"/>
    </row>
    <row r="44" spans="1:44" ht="15.75" thickBot="1" x14ac:dyDescent="0.3">
      <c r="A44" s="8" t="s">
        <v>0</v>
      </c>
      <c r="B44" s="42">
        <f>B43+C43</f>
        <v>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0</v>
      </c>
      <c r="I44" s="43"/>
      <c r="J44" s="42">
        <f>J43+K43</f>
        <v>0</v>
      </c>
      <c r="K44" s="43"/>
      <c r="L44" s="5"/>
      <c r="M44" s="2"/>
      <c r="N44" s="1">
        <f>B44+D44+F44+H44+J44</f>
        <v>0</v>
      </c>
      <c r="P44" s="8" t="s">
        <v>0</v>
      </c>
      <c r="Q44" s="42">
        <f>Q43+R43</f>
        <v>0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0</v>
      </c>
      <c r="X44" s="43"/>
      <c r="Y44" s="42">
        <f>Y43+Z43</f>
        <v>0</v>
      </c>
      <c r="Z44" s="43"/>
      <c r="AA44" s="5"/>
      <c r="AB44" s="2"/>
      <c r="AC44" s="1">
        <f>Q44+S44+U44+W44+Y44</f>
        <v>0</v>
      </c>
      <c r="AE44" s="8" t="s">
        <v>0</v>
      </c>
      <c r="AF44" s="23" t="str">
        <f>IFERROR(B44/Q44,"N.A.")</f>
        <v>N.A.</v>
      </c>
      <c r="AG44" s="24"/>
      <c r="AH44" s="23" t="str">
        <f>IFERROR(D44/S44,"N.A.")</f>
        <v>N.A.</v>
      </c>
      <c r="AI44" s="24"/>
      <c r="AJ44" s="23" t="str">
        <f>IFERROR(F44/U44,"N.A.")</f>
        <v>N.A.</v>
      </c>
      <c r="AK44" s="24"/>
      <c r="AL44" s="23" t="str">
        <f>IFERROR(H44/W44,"N.A.")</f>
        <v>N.A.</v>
      </c>
      <c r="AM44" s="24"/>
      <c r="AN44" s="23" t="str">
        <f>IFERROR(J44/Y44,"N.A.")</f>
        <v>N.A.</v>
      </c>
      <c r="AO44" s="24"/>
      <c r="AP44" s="5"/>
      <c r="AQ44" s="2"/>
      <c r="AR44" s="4" t="str">
        <f>IFERROR(N44/AC44, "N.A.")</f>
        <v>N.A.</v>
      </c>
    </row>
  </sheetData>
  <mergeCells count="135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8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45440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5" t="s">
        <v>1</v>
      </c>
      <c r="B11" s="28" t="s">
        <v>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5" t="s">
        <v>0</v>
      </c>
      <c r="P11" s="25" t="s">
        <v>1</v>
      </c>
      <c r="Q11" s="28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0"/>
      <c r="AC11" s="25" t="s">
        <v>0</v>
      </c>
      <c r="AE11" s="25" t="s">
        <v>1</v>
      </c>
      <c r="AF11" s="28" t="s">
        <v>2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30"/>
      <c r="AR11" s="25" t="s">
        <v>0</v>
      </c>
    </row>
    <row r="12" spans="1:44" ht="15" customHeight="1" x14ac:dyDescent="0.25">
      <c r="A12" s="26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6"/>
      <c r="P12" s="26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6"/>
      <c r="AE12" s="26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6"/>
    </row>
    <row r="13" spans="1:44" ht="15.75" customHeight="1" thickBot="1" x14ac:dyDescent="0.3">
      <c r="A13" s="26"/>
      <c r="B13" s="38" t="s">
        <v>8</v>
      </c>
      <c r="C13" s="39"/>
      <c r="D13" s="40" t="s">
        <v>9</v>
      </c>
      <c r="E13" s="41"/>
      <c r="F13" s="36"/>
      <c r="G13" s="37"/>
      <c r="H13" s="36"/>
      <c r="I13" s="37"/>
      <c r="J13" s="36"/>
      <c r="K13" s="37"/>
      <c r="L13" s="36"/>
      <c r="M13" s="37"/>
      <c r="N13" s="26"/>
      <c r="P13" s="26"/>
      <c r="Q13" s="38" t="s">
        <v>8</v>
      </c>
      <c r="R13" s="39"/>
      <c r="S13" s="40" t="s">
        <v>9</v>
      </c>
      <c r="T13" s="41"/>
      <c r="U13" s="36"/>
      <c r="V13" s="37"/>
      <c r="W13" s="36"/>
      <c r="X13" s="37"/>
      <c r="Y13" s="36"/>
      <c r="Z13" s="37"/>
      <c r="AA13" s="36"/>
      <c r="AB13" s="37"/>
      <c r="AC13" s="26"/>
      <c r="AE13" s="26"/>
      <c r="AF13" s="38" t="s">
        <v>8</v>
      </c>
      <c r="AG13" s="39"/>
      <c r="AH13" s="40" t="s">
        <v>9</v>
      </c>
      <c r="AI13" s="41"/>
      <c r="AJ13" s="36"/>
      <c r="AK13" s="37"/>
      <c r="AL13" s="36"/>
      <c r="AM13" s="37"/>
      <c r="AN13" s="36"/>
      <c r="AO13" s="37"/>
      <c r="AP13" s="36"/>
      <c r="AQ13" s="37"/>
      <c r="AR13" s="26"/>
    </row>
    <row r="14" spans="1:44" ht="15.75" customHeight="1" thickBot="1" x14ac:dyDescent="0.3">
      <c r="A14" s="27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7"/>
      <c r="P14" s="27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7"/>
      <c r="AE14" s="27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7"/>
    </row>
    <row r="15" spans="1:44" ht="15.75" customHeight="1" thickBot="1" x14ac:dyDescent="0.3">
      <c r="A15" s="6" t="s">
        <v>12</v>
      </c>
      <c r="B15" s="4">
        <v>392247681</v>
      </c>
      <c r="C15" s="4"/>
      <c r="D15" s="4">
        <v>182132900</v>
      </c>
      <c r="E15" s="4"/>
      <c r="F15" s="4">
        <v>172503304.99999997</v>
      </c>
      <c r="G15" s="4"/>
      <c r="H15" s="4">
        <v>617359149.00000048</v>
      </c>
      <c r="I15" s="4"/>
      <c r="J15" s="4">
        <v>0</v>
      </c>
      <c r="K15" s="4"/>
      <c r="L15" s="3">
        <f t="shared" ref="L15:M18" si="0">B15+D15+F15+H15+J15</f>
        <v>1364243035.0000005</v>
      </c>
      <c r="M15" s="3">
        <f t="shared" si="0"/>
        <v>0</v>
      </c>
      <c r="N15" s="4">
        <f>L15+M15</f>
        <v>1364243035.0000005</v>
      </c>
      <c r="P15" s="6" t="s">
        <v>12</v>
      </c>
      <c r="Q15" s="4">
        <v>54388</v>
      </c>
      <c r="R15" s="4">
        <v>0</v>
      </c>
      <c r="S15" s="4">
        <v>18195</v>
      </c>
      <c r="T15" s="4">
        <v>0</v>
      </c>
      <c r="U15" s="4">
        <v>18399</v>
      </c>
      <c r="V15" s="4">
        <v>0</v>
      </c>
      <c r="W15" s="4">
        <v>115216</v>
      </c>
      <c r="X15" s="4">
        <v>0</v>
      </c>
      <c r="Y15" s="4">
        <v>11252</v>
      </c>
      <c r="Z15" s="4">
        <v>0</v>
      </c>
      <c r="AA15" s="3">
        <f t="shared" ref="AA15:AB19" si="1">Q15+S15+U15+W15+Y15</f>
        <v>217450</v>
      </c>
      <c r="AB15" s="3">
        <f t="shared" si="1"/>
        <v>0</v>
      </c>
      <c r="AC15" s="4">
        <f>AA15+AB15</f>
        <v>217450</v>
      </c>
      <c r="AE15" s="6" t="s">
        <v>12</v>
      </c>
      <c r="AF15" s="4">
        <f t="shared" ref="AF15:AR18" si="2">IFERROR(B15/Q15, "N.A.")</f>
        <v>7212.0262006324929</v>
      </c>
      <c r="AG15" s="4" t="str">
        <f t="shared" si="2"/>
        <v>N.A.</v>
      </c>
      <c r="AH15" s="4">
        <f t="shared" si="2"/>
        <v>10010.052212146195</v>
      </c>
      <c r="AI15" s="4" t="str">
        <f t="shared" si="2"/>
        <v>N.A.</v>
      </c>
      <c r="AJ15" s="4">
        <f t="shared" si="2"/>
        <v>9375.6891678895572</v>
      </c>
      <c r="AK15" s="4" t="str">
        <f t="shared" si="2"/>
        <v>N.A.</v>
      </c>
      <c r="AL15" s="4">
        <f t="shared" si="2"/>
        <v>5358.2761855992267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6273.8240285123038</v>
      </c>
      <c r="AQ15" s="4" t="str">
        <f t="shared" si="2"/>
        <v>N.A.</v>
      </c>
      <c r="AR15" s="4">
        <f t="shared" si="2"/>
        <v>6273.8240285123038</v>
      </c>
    </row>
    <row r="16" spans="1:44" ht="15.75" customHeight="1" thickBot="1" x14ac:dyDescent="0.3">
      <c r="A16" s="6" t="s">
        <v>13</v>
      </c>
      <c r="B16" s="4">
        <v>160943341.99999997</v>
      </c>
      <c r="C16" s="4">
        <v>3091699.9999999995</v>
      </c>
      <c r="D16" s="4">
        <v>454080</v>
      </c>
      <c r="E16" s="4"/>
      <c r="F16" s="4"/>
      <c r="G16" s="4"/>
      <c r="H16" s="4"/>
      <c r="I16" s="4"/>
      <c r="J16" s="4"/>
      <c r="K16" s="4"/>
      <c r="L16" s="3">
        <f t="shared" si="0"/>
        <v>161397421.99999997</v>
      </c>
      <c r="M16" s="3">
        <f t="shared" si="0"/>
        <v>3091699.9999999995</v>
      </c>
      <c r="N16" s="4">
        <f>L16+M16</f>
        <v>164489121.99999997</v>
      </c>
      <c r="P16" s="6" t="s">
        <v>13</v>
      </c>
      <c r="Q16" s="4">
        <v>31616</v>
      </c>
      <c r="R16" s="4">
        <v>613</v>
      </c>
      <c r="S16" s="4">
        <v>88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31704</v>
      </c>
      <c r="AB16" s="3">
        <f t="shared" si="1"/>
        <v>613</v>
      </c>
      <c r="AC16" s="4">
        <f>AA16+AB16</f>
        <v>32317</v>
      </c>
      <c r="AE16" s="6" t="s">
        <v>13</v>
      </c>
      <c r="AF16" s="4">
        <f t="shared" si="2"/>
        <v>5090.5662322874487</v>
      </c>
      <c r="AG16" s="4">
        <f t="shared" si="2"/>
        <v>5043.5562805872751</v>
      </c>
      <c r="AH16" s="4">
        <f t="shared" si="2"/>
        <v>5160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5090.7589578602056</v>
      </c>
      <c r="AQ16" s="4">
        <f t="shared" si="2"/>
        <v>5043.5562805872751</v>
      </c>
      <c r="AR16" s="4">
        <f t="shared" si="2"/>
        <v>5089.8636012006054</v>
      </c>
    </row>
    <row r="17" spans="1:44" ht="15.75" customHeight="1" thickBot="1" x14ac:dyDescent="0.3">
      <c r="A17" s="6" t="s">
        <v>14</v>
      </c>
      <c r="B17" s="4">
        <v>849353650</v>
      </c>
      <c r="C17" s="4">
        <v>4205604582.000001</v>
      </c>
      <c r="D17" s="4">
        <v>297700200.00000006</v>
      </c>
      <c r="E17" s="4">
        <v>63026120.000000007</v>
      </c>
      <c r="F17" s="4"/>
      <c r="G17" s="4">
        <v>268436340.00000006</v>
      </c>
      <c r="H17" s="4"/>
      <c r="I17" s="4">
        <v>264013755.00000009</v>
      </c>
      <c r="J17" s="4">
        <v>0</v>
      </c>
      <c r="K17" s="4"/>
      <c r="L17" s="3">
        <f t="shared" si="0"/>
        <v>1147053850</v>
      </c>
      <c r="M17" s="3">
        <f t="shared" si="0"/>
        <v>4801080797.000001</v>
      </c>
      <c r="N17" s="4">
        <f>L17+M17</f>
        <v>5948134647.000001</v>
      </c>
      <c r="P17" s="6" t="s">
        <v>14</v>
      </c>
      <c r="Q17" s="4">
        <v>116053</v>
      </c>
      <c r="R17" s="4">
        <v>451789</v>
      </c>
      <c r="S17" s="4">
        <v>26765</v>
      </c>
      <c r="T17" s="4">
        <v>5414</v>
      </c>
      <c r="U17" s="4">
        <v>0</v>
      </c>
      <c r="V17" s="4">
        <v>22756</v>
      </c>
      <c r="W17" s="4">
        <v>0</v>
      </c>
      <c r="X17" s="4">
        <v>30992</v>
      </c>
      <c r="Y17" s="4">
        <v>8645</v>
      </c>
      <c r="Z17" s="4">
        <v>0</v>
      </c>
      <c r="AA17" s="3">
        <f t="shared" si="1"/>
        <v>151463</v>
      </c>
      <c r="AB17" s="3">
        <f t="shared" si="1"/>
        <v>510951</v>
      </c>
      <c r="AC17" s="4">
        <f>AA17+AB17</f>
        <v>662414</v>
      </c>
      <c r="AE17" s="6" t="s">
        <v>14</v>
      </c>
      <c r="AF17" s="4">
        <f t="shared" si="2"/>
        <v>7318.6703488923167</v>
      </c>
      <c r="AG17" s="4">
        <f t="shared" si="2"/>
        <v>9308.7803864193265</v>
      </c>
      <c r="AH17" s="4">
        <f t="shared" si="2"/>
        <v>11122.742387446295</v>
      </c>
      <c r="AI17" s="4">
        <f t="shared" si="2"/>
        <v>11641.322497229407</v>
      </c>
      <c r="AJ17" s="4" t="str">
        <f t="shared" si="2"/>
        <v>N.A.</v>
      </c>
      <c r="AK17" s="4">
        <f t="shared" si="2"/>
        <v>11796.288451397437</v>
      </c>
      <c r="AL17" s="4" t="str">
        <f t="shared" si="2"/>
        <v>N.A.</v>
      </c>
      <c r="AM17" s="4">
        <f t="shared" si="2"/>
        <v>8518.7711344863219</v>
      </c>
      <c r="AN17" s="4">
        <f t="shared" si="2"/>
        <v>0</v>
      </c>
      <c r="AO17" s="4" t="str">
        <f t="shared" si="2"/>
        <v>N.A.</v>
      </c>
      <c r="AP17" s="4">
        <f t="shared" si="2"/>
        <v>7573.162092392201</v>
      </c>
      <c r="AQ17" s="4">
        <f t="shared" si="2"/>
        <v>9396.3624633281888</v>
      </c>
      <c r="AR17" s="4">
        <f t="shared" si="2"/>
        <v>8979.482086731261</v>
      </c>
    </row>
    <row r="18" spans="1:44" ht="15.75" customHeight="1" thickBot="1" x14ac:dyDescent="0.3">
      <c r="A18" s="6" t="s">
        <v>15</v>
      </c>
      <c r="B18" s="4">
        <v>63142399.999999985</v>
      </c>
      <c r="C18" s="4">
        <v>8165400</v>
      </c>
      <c r="D18" s="4">
        <v>9632000</v>
      </c>
      <c r="E18" s="4">
        <v>2045699.9999999998</v>
      </c>
      <c r="F18" s="4"/>
      <c r="G18" s="4">
        <v>22416976.000000004</v>
      </c>
      <c r="H18" s="4">
        <v>34088088.999999985</v>
      </c>
      <c r="I18" s="4"/>
      <c r="J18" s="4">
        <v>0</v>
      </c>
      <c r="K18" s="4"/>
      <c r="L18" s="3">
        <f t="shared" si="0"/>
        <v>106862488.99999997</v>
      </c>
      <c r="M18" s="3">
        <f t="shared" si="0"/>
        <v>32628076.000000004</v>
      </c>
      <c r="N18" s="4">
        <f>L18+M18</f>
        <v>139490564.99999997</v>
      </c>
      <c r="P18" s="6" t="s">
        <v>15</v>
      </c>
      <c r="Q18" s="4">
        <v>11650</v>
      </c>
      <c r="R18" s="4">
        <v>1208</v>
      </c>
      <c r="S18" s="4">
        <v>1393</v>
      </c>
      <c r="T18" s="4">
        <v>234</v>
      </c>
      <c r="U18" s="4">
        <v>0</v>
      </c>
      <c r="V18" s="4">
        <v>4534</v>
      </c>
      <c r="W18" s="4">
        <v>22220</v>
      </c>
      <c r="X18" s="4">
        <v>0</v>
      </c>
      <c r="Y18" s="4">
        <v>5702</v>
      </c>
      <c r="Z18" s="4">
        <v>0</v>
      </c>
      <c r="AA18" s="3">
        <f t="shared" si="1"/>
        <v>40965</v>
      </c>
      <c r="AB18" s="3">
        <f t="shared" si="1"/>
        <v>5976</v>
      </c>
      <c r="AC18" s="4">
        <f>AA18+AB18</f>
        <v>46941</v>
      </c>
      <c r="AE18" s="6" t="s">
        <v>15</v>
      </c>
      <c r="AF18" s="4">
        <f t="shared" si="2"/>
        <v>5419.9484978540759</v>
      </c>
      <c r="AG18" s="4">
        <f t="shared" si="2"/>
        <v>6759.4370860927156</v>
      </c>
      <c r="AH18" s="4">
        <f t="shared" si="2"/>
        <v>6914.572864321608</v>
      </c>
      <c r="AI18" s="4">
        <f t="shared" si="2"/>
        <v>8742.3076923076915</v>
      </c>
      <c r="AJ18" s="4" t="str">
        <f t="shared" si="2"/>
        <v>N.A.</v>
      </c>
      <c r="AK18" s="4">
        <f t="shared" si="2"/>
        <v>4944.1940891045442</v>
      </c>
      <c r="AL18" s="4">
        <f t="shared" si="2"/>
        <v>1534.1174167416734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2608.6290491883306</v>
      </c>
      <c r="AQ18" s="4">
        <f t="shared" si="2"/>
        <v>5459.8520749665331</v>
      </c>
      <c r="AR18" s="4">
        <f t="shared" si="2"/>
        <v>2971.6146865213773</v>
      </c>
    </row>
    <row r="19" spans="1:44" ht="15.75" customHeight="1" thickBot="1" x14ac:dyDescent="0.3">
      <c r="A19" s="7" t="s">
        <v>16</v>
      </c>
      <c r="B19" s="4">
        <v>1465687072.9999986</v>
      </c>
      <c r="C19" s="4">
        <v>4216861681.9999986</v>
      </c>
      <c r="D19" s="4">
        <v>489919179.99999982</v>
      </c>
      <c r="E19" s="4">
        <v>65071819.999999985</v>
      </c>
      <c r="F19" s="4">
        <v>172503304.99999997</v>
      </c>
      <c r="G19" s="4">
        <v>290853315.99999994</v>
      </c>
      <c r="H19" s="4">
        <v>651447238.00000024</v>
      </c>
      <c r="I19" s="4">
        <v>264013755.00000009</v>
      </c>
      <c r="J19" s="4">
        <v>0</v>
      </c>
      <c r="K19" s="4"/>
      <c r="L19" s="3">
        <f t="shared" ref="L19:M19" si="3">SUM(L15:L18)</f>
        <v>2779556796.0000005</v>
      </c>
      <c r="M19" s="3">
        <f t="shared" si="3"/>
        <v>4836800573.000001</v>
      </c>
      <c r="N19" s="4"/>
      <c r="P19" s="7" t="s">
        <v>16</v>
      </c>
      <c r="Q19" s="4">
        <v>213707</v>
      </c>
      <c r="R19" s="4">
        <v>453610</v>
      </c>
      <c r="S19" s="4">
        <v>46441</v>
      </c>
      <c r="T19" s="4">
        <v>5648</v>
      </c>
      <c r="U19" s="4">
        <v>18399</v>
      </c>
      <c r="V19" s="4">
        <v>27290</v>
      </c>
      <c r="W19" s="4">
        <v>137436</v>
      </c>
      <c r="X19" s="4">
        <v>30992</v>
      </c>
      <c r="Y19" s="4">
        <v>25599</v>
      </c>
      <c r="Z19" s="4">
        <v>0</v>
      </c>
      <c r="AA19" s="3">
        <f t="shared" si="1"/>
        <v>441582</v>
      </c>
      <c r="AB19" s="3">
        <f t="shared" si="1"/>
        <v>517540</v>
      </c>
      <c r="AC19" s="4"/>
      <c r="AE19" s="7" t="s">
        <v>16</v>
      </c>
      <c r="AF19" s="4">
        <f t="shared" ref="AF19:AQ19" si="4">IFERROR(B19/Q19, "N.A.")</f>
        <v>6858.3952467630852</v>
      </c>
      <c r="AG19" s="4">
        <f t="shared" si="4"/>
        <v>9296.2273362580163</v>
      </c>
      <c r="AH19" s="4">
        <f t="shared" si="4"/>
        <v>10549.281453887725</v>
      </c>
      <c r="AI19" s="4">
        <f t="shared" si="4"/>
        <v>11521.214589235125</v>
      </c>
      <c r="AJ19" s="4">
        <f t="shared" si="4"/>
        <v>9375.6891678895572</v>
      </c>
      <c r="AK19" s="4">
        <f t="shared" si="4"/>
        <v>10657.871601319162</v>
      </c>
      <c r="AL19" s="4">
        <f t="shared" si="4"/>
        <v>4740.0043511161575</v>
      </c>
      <c r="AM19" s="4">
        <f t="shared" si="4"/>
        <v>8518.7711344863219</v>
      </c>
      <c r="AN19" s="4">
        <f t="shared" si="4"/>
        <v>0</v>
      </c>
      <c r="AO19" s="4" t="str">
        <f t="shared" si="4"/>
        <v>N.A.</v>
      </c>
      <c r="AP19" s="4">
        <f t="shared" si="4"/>
        <v>6294.5427938638813</v>
      </c>
      <c r="AQ19" s="4">
        <f t="shared" si="4"/>
        <v>9345.7521602195011</v>
      </c>
      <c r="AR19" s="4"/>
    </row>
    <row r="20" spans="1:44" ht="15.75" thickBot="1" x14ac:dyDescent="0.3">
      <c r="A20" s="8" t="s">
        <v>0</v>
      </c>
      <c r="B20" s="42">
        <f>B19+C19</f>
        <v>5682548754.9999971</v>
      </c>
      <c r="C20" s="43"/>
      <c r="D20" s="42">
        <f>D19+E19</f>
        <v>554990999.99999976</v>
      </c>
      <c r="E20" s="43"/>
      <c r="F20" s="42">
        <f>F19+G19</f>
        <v>463356620.99999988</v>
      </c>
      <c r="G20" s="43"/>
      <c r="H20" s="42">
        <f>H19+I19</f>
        <v>915460993.00000036</v>
      </c>
      <c r="I20" s="43"/>
      <c r="J20" s="42">
        <f>J19+K19</f>
        <v>0</v>
      </c>
      <c r="K20" s="43"/>
      <c r="L20" s="5"/>
      <c r="M20" s="2"/>
      <c r="N20" s="1">
        <f>B20+D20+F20+H20+J20</f>
        <v>7616357368.9999971</v>
      </c>
      <c r="P20" s="8" t="s">
        <v>0</v>
      </c>
      <c r="Q20" s="42">
        <f>Q19+R19</f>
        <v>667317</v>
      </c>
      <c r="R20" s="43"/>
      <c r="S20" s="42">
        <f>S19+T19</f>
        <v>52089</v>
      </c>
      <c r="T20" s="43"/>
      <c r="U20" s="42">
        <f>U19+V19</f>
        <v>45689</v>
      </c>
      <c r="V20" s="43"/>
      <c r="W20" s="42">
        <f>W19+X19</f>
        <v>168428</v>
      </c>
      <c r="X20" s="43"/>
      <c r="Y20" s="42">
        <f>Y19+Z19</f>
        <v>25599</v>
      </c>
      <c r="Z20" s="43"/>
      <c r="AA20" s="5"/>
      <c r="AB20" s="2"/>
      <c r="AC20" s="1">
        <f>Q20+S20+U20+W20+Y20</f>
        <v>959122</v>
      </c>
      <c r="AE20" s="8" t="s">
        <v>0</v>
      </c>
      <c r="AF20" s="23">
        <f>IFERROR(B20/Q20,"N.A.")</f>
        <v>8515.5162464016303</v>
      </c>
      <c r="AG20" s="24"/>
      <c r="AH20" s="23">
        <f>IFERROR(D20/S20,"N.A.")</f>
        <v>10654.667972124629</v>
      </c>
      <c r="AI20" s="24"/>
      <c r="AJ20" s="23">
        <f>IFERROR(F20/U20,"N.A.")</f>
        <v>10141.53562126551</v>
      </c>
      <c r="AK20" s="24"/>
      <c r="AL20" s="23">
        <f>IFERROR(H20/W20,"N.A.")</f>
        <v>5435.3254387631532</v>
      </c>
      <c r="AM20" s="24"/>
      <c r="AN20" s="23">
        <f>IFERROR(J20/Y20,"N.A.")</f>
        <v>0</v>
      </c>
      <c r="AO20" s="24"/>
      <c r="AP20" s="5"/>
      <c r="AQ20" s="2"/>
      <c r="AR20" s="4">
        <f>IFERROR(N20/AC20, "N.A.")</f>
        <v>7940.9682699385448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5" t="s">
        <v>1</v>
      </c>
      <c r="B23" s="28" t="s">
        <v>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25" t="s">
        <v>0</v>
      </c>
      <c r="P23" s="25" t="s">
        <v>1</v>
      </c>
      <c r="Q23" s="28" t="s">
        <v>2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0"/>
      <c r="AC23" s="25" t="s">
        <v>0</v>
      </c>
      <c r="AE23" s="25" t="s">
        <v>1</v>
      </c>
      <c r="AF23" s="28" t="s">
        <v>2</v>
      </c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0"/>
      <c r="AR23" s="25" t="s">
        <v>0</v>
      </c>
    </row>
    <row r="24" spans="1:44" ht="15" customHeight="1" x14ac:dyDescent="0.25">
      <c r="A24" s="26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6"/>
      <c r="P24" s="26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6"/>
      <c r="AE24" s="26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6"/>
    </row>
    <row r="25" spans="1:44" ht="15.75" customHeight="1" thickBot="1" x14ac:dyDescent="0.3">
      <c r="A25" s="26"/>
      <c r="B25" s="38" t="s">
        <v>8</v>
      </c>
      <c r="C25" s="39"/>
      <c r="D25" s="40" t="s">
        <v>9</v>
      </c>
      <c r="E25" s="41"/>
      <c r="F25" s="36"/>
      <c r="G25" s="37"/>
      <c r="H25" s="36"/>
      <c r="I25" s="37"/>
      <c r="J25" s="36"/>
      <c r="K25" s="37"/>
      <c r="L25" s="36"/>
      <c r="M25" s="37"/>
      <c r="N25" s="26"/>
      <c r="P25" s="26"/>
      <c r="Q25" s="38" t="s">
        <v>8</v>
      </c>
      <c r="R25" s="39"/>
      <c r="S25" s="40" t="s">
        <v>9</v>
      </c>
      <c r="T25" s="41"/>
      <c r="U25" s="36"/>
      <c r="V25" s="37"/>
      <c r="W25" s="36"/>
      <c r="X25" s="37"/>
      <c r="Y25" s="36"/>
      <c r="Z25" s="37"/>
      <c r="AA25" s="36"/>
      <c r="AB25" s="37"/>
      <c r="AC25" s="26"/>
      <c r="AE25" s="26"/>
      <c r="AF25" s="38" t="s">
        <v>8</v>
      </c>
      <c r="AG25" s="39"/>
      <c r="AH25" s="40" t="s">
        <v>9</v>
      </c>
      <c r="AI25" s="41"/>
      <c r="AJ25" s="36"/>
      <c r="AK25" s="37"/>
      <c r="AL25" s="36"/>
      <c r="AM25" s="37"/>
      <c r="AN25" s="36"/>
      <c r="AO25" s="37"/>
      <c r="AP25" s="36"/>
      <c r="AQ25" s="37"/>
      <c r="AR25" s="26"/>
    </row>
    <row r="26" spans="1:44" ht="15.75" customHeight="1" thickBot="1" x14ac:dyDescent="0.3">
      <c r="A26" s="27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7"/>
      <c r="P26" s="27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7"/>
      <c r="AE26" s="27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7"/>
    </row>
    <row r="27" spans="1:44" ht="15.75" customHeight="1" thickBot="1" x14ac:dyDescent="0.3">
      <c r="A27" s="6" t="s">
        <v>12</v>
      </c>
      <c r="B27" s="4">
        <v>320528805.9999997</v>
      </c>
      <c r="C27" s="4"/>
      <c r="D27" s="4">
        <v>172890050.00000006</v>
      </c>
      <c r="E27" s="4"/>
      <c r="F27" s="4">
        <v>131899264.99999994</v>
      </c>
      <c r="G27" s="4"/>
      <c r="H27" s="4">
        <v>389596434.00000018</v>
      </c>
      <c r="I27" s="4"/>
      <c r="J27" s="4">
        <v>0</v>
      </c>
      <c r="K27" s="4"/>
      <c r="L27" s="3">
        <f t="shared" ref="L27:M31" si="5">B27+D27+F27+H27+J27</f>
        <v>1014914555</v>
      </c>
      <c r="M27" s="3">
        <f t="shared" si="5"/>
        <v>0</v>
      </c>
      <c r="N27" s="4">
        <f>L27+M27</f>
        <v>1014914555</v>
      </c>
      <c r="P27" s="6" t="s">
        <v>12</v>
      </c>
      <c r="Q27" s="4">
        <v>39593</v>
      </c>
      <c r="R27" s="4">
        <v>0</v>
      </c>
      <c r="S27" s="4">
        <v>16644</v>
      </c>
      <c r="T27" s="4">
        <v>0</v>
      </c>
      <c r="U27" s="4">
        <v>13129</v>
      </c>
      <c r="V27" s="4">
        <v>0</v>
      </c>
      <c r="W27" s="4">
        <v>54176</v>
      </c>
      <c r="X27" s="4">
        <v>0</v>
      </c>
      <c r="Y27" s="4">
        <v>4384</v>
      </c>
      <c r="Z27" s="4">
        <v>0</v>
      </c>
      <c r="AA27" s="3">
        <f t="shared" ref="AA27:AB31" si="6">Q27+S27+U27+W27+Y27</f>
        <v>127926</v>
      </c>
      <c r="AB27" s="3">
        <f t="shared" si="6"/>
        <v>0</v>
      </c>
      <c r="AC27" s="4">
        <f>AA27+AB27</f>
        <v>127926</v>
      </c>
      <c r="AE27" s="6" t="s">
        <v>12</v>
      </c>
      <c r="AF27" s="4">
        <f t="shared" ref="AF27:AR30" si="7">IFERROR(B27/Q27, "N.A.")</f>
        <v>8095.5928068092771</v>
      </c>
      <c r="AG27" s="4" t="str">
        <f t="shared" si="7"/>
        <v>N.A.</v>
      </c>
      <c r="AH27" s="4">
        <f t="shared" si="7"/>
        <v>10387.530040855567</v>
      </c>
      <c r="AI27" s="4" t="str">
        <f t="shared" si="7"/>
        <v>N.A.</v>
      </c>
      <c r="AJ27" s="4">
        <f t="shared" si="7"/>
        <v>10046.406047680703</v>
      </c>
      <c r="AK27" s="4" t="str">
        <f t="shared" si="7"/>
        <v>N.A.</v>
      </c>
      <c r="AL27" s="4">
        <f t="shared" si="7"/>
        <v>7191.3104326639132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7933.606577239967</v>
      </c>
      <c r="AQ27" s="4" t="str">
        <f t="shared" si="7"/>
        <v>N.A.</v>
      </c>
      <c r="AR27" s="4">
        <f t="shared" si="7"/>
        <v>7933.606577239967</v>
      </c>
    </row>
    <row r="28" spans="1:44" ht="15.75" customHeight="1" thickBot="1" x14ac:dyDescent="0.3">
      <c r="A28" s="6" t="s">
        <v>13</v>
      </c>
      <c r="B28" s="4">
        <v>24921719.999999993</v>
      </c>
      <c r="C28" s="4">
        <v>963200</v>
      </c>
      <c r="D28" s="4">
        <v>454080</v>
      </c>
      <c r="E28" s="4"/>
      <c r="F28" s="4"/>
      <c r="G28" s="4"/>
      <c r="H28" s="4"/>
      <c r="I28" s="4"/>
      <c r="J28" s="4"/>
      <c r="K28" s="4"/>
      <c r="L28" s="3">
        <f t="shared" si="5"/>
        <v>25375799.999999993</v>
      </c>
      <c r="M28" s="3">
        <f t="shared" si="5"/>
        <v>963200</v>
      </c>
      <c r="N28" s="4">
        <f>L28+M28</f>
        <v>26338999.999999993</v>
      </c>
      <c r="P28" s="6" t="s">
        <v>13</v>
      </c>
      <c r="Q28" s="4">
        <v>3091</v>
      </c>
      <c r="R28" s="4">
        <v>335</v>
      </c>
      <c r="S28" s="4">
        <v>88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3179</v>
      </c>
      <c r="AB28" s="3">
        <f t="shared" si="6"/>
        <v>335</v>
      </c>
      <c r="AC28" s="4">
        <f>AA28+AB28</f>
        <v>3514</v>
      </c>
      <c r="AE28" s="6" t="s">
        <v>13</v>
      </c>
      <c r="AF28" s="4">
        <f t="shared" si="7"/>
        <v>8062.6722743448699</v>
      </c>
      <c r="AG28" s="4">
        <f t="shared" si="7"/>
        <v>2875.2238805970151</v>
      </c>
      <c r="AH28" s="4">
        <f t="shared" si="7"/>
        <v>5160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7982.3214847436275</v>
      </c>
      <c r="AQ28" s="4">
        <f t="shared" si="7"/>
        <v>2875.2238805970151</v>
      </c>
      <c r="AR28" s="4">
        <f t="shared" si="7"/>
        <v>7495.4467842914037</v>
      </c>
    </row>
    <row r="29" spans="1:44" ht="15.75" customHeight="1" thickBot="1" x14ac:dyDescent="0.3">
      <c r="A29" s="6" t="s">
        <v>14</v>
      </c>
      <c r="B29" s="4">
        <v>560734875.00000012</v>
      </c>
      <c r="C29" s="4">
        <v>2705246489.000001</v>
      </c>
      <c r="D29" s="4">
        <v>207508920</v>
      </c>
      <c r="E29" s="4">
        <v>29764330</v>
      </c>
      <c r="F29" s="4"/>
      <c r="G29" s="4">
        <v>205866790</v>
      </c>
      <c r="H29" s="4"/>
      <c r="I29" s="4">
        <v>170694764.99999991</v>
      </c>
      <c r="J29" s="4">
        <v>0</v>
      </c>
      <c r="K29" s="4"/>
      <c r="L29" s="3">
        <f t="shared" si="5"/>
        <v>768243795.00000012</v>
      </c>
      <c r="M29" s="3">
        <f t="shared" si="5"/>
        <v>3111572374.000001</v>
      </c>
      <c r="N29" s="4">
        <f>L29+M29</f>
        <v>3879816169.000001</v>
      </c>
      <c r="P29" s="6" t="s">
        <v>14</v>
      </c>
      <c r="Q29" s="4">
        <v>69447</v>
      </c>
      <c r="R29" s="4">
        <v>270460</v>
      </c>
      <c r="S29" s="4">
        <v>18995</v>
      </c>
      <c r="T29" s="4">
        <v>2812</v>
      </c>
      <c r="U29" s="4">
        <v>0</v>
      </c>
      <c r="V29" s="4">
        <v>16278</v>
      </c>
      <c r="W29" s="4">
        <v>0</v>
      </c>
      <c r="X29" s="4">
        <v>20379</v>
      </c>
      <c r="Y29" s="4">
        <v>4504</v>
      </c>
      <c r="Z29" s="4">
        <v>0</v>
      </c>
      <c r="AA29" s="3">
        <f t="shared" si="6"/>
        <v>92946</v>
      </c>
      <c r="AB29" s="3">
        <f t="shared" si="6"/>
        <v>309929</v>
      </c>
      <c r="AC29" s="4">
        <f>AA29+AB29</f>
        <v>402875</v>
      </c>
      <c r="AE29" s="6" t="s">
        <v>14</v>
      </c>
      <c r="AF29" s="4">
        <f t="shared" si="7"/>
        <v>8074.2850663095614</v>
      </c>
      <c r="AG29" s="4">
        <f t="shared" si="7"/>
        <v>10002.390331287439</v>
      </c>
      <c r="AH29" s="4">
        <f t="shared" si="7"/>
        <v>10924.396946564886</v>
      </c>
      <c r="AI29" s="4">
        <f t="shared" si="7"/>
        <v>10584.754623044097</v>
      </c>
      <c r="AJ29" s="4" t="str">
        <f t="shared" si="7"/>
        <v>N.A.</v>
      </c>
      <c r="AK29" s="4">
        <f t="shared" si="7"/>
        <v>12646.933898513331</v>
      </c>
      <c r="AL29" s="4" t="str">
        <f t="shared" si="7"/>
        <v>N.A.</v>
      </c>
      <c r="AM29" s="4">
        <f t="shared" si="7"/>
        <v>8376.0128073016294</v>
      </c>
      <c r="AN29" s="4">
        <f t="shared" si="7"/>
        <v>0</v>
      </c>
      <c r="AO29" s="4" t="str">
        <f t="shared" si="7"/>
        <v>N.A.</v>
      </c>
      <c r="AP29" s="4">
        <f t="shared" si="7"/>
        <v>8265.4852817765168</v>
      </c>
      <c r="AQ29" s="4">
        <f t="shared" si="7"/>
        <v>10039.629637755746</v>
      </c>
      <c r="AR29" s="4">
        <f t="shared" si="7"/>
        <v>9630.3224796773211</v>
      </c>
    </row>
    <row r="30" spans="1:44" ht="15.75" customHeight="1" thickBot="1" x14ac:dyDescent="0.3">
      <c r="A30" s="6" t="s">
        <v>15</v>
      </c>
      <c r="B30" s="4">
        <v>53803499.999999993</v>
      </c>
      <c r="C30" s="4">
        <v>4738200</v>
      </c>
      <c r="D30" s="4">
        <v>9632000</v>
      </c>
      <c r="E30" s="4">
        <v>2045699.9999999998</v>
      </c>
      <c r="F30" s="4"/>
      <c r="G30" s="4">
        <v>21649472.000000004</v>
      </c>
      <c r="H30" s="4">
        <v>31616120.000000007</v>
      </c>
      <c r="I30" s="4"/>
      <c r="J30" s="4">
        <v>0</v>
      </c>
      <c r="K30" s="4"/>
      <c r="L30" s="3">
        <f t="shared" si="5"/>
        <v>95051620</v>
      </c>
      <c r="M30" s="3">
        <f t="shared" si="5"/>
        <v>28433372.000000004</v>
      </c>
      <c r="N30" s="4">
        <f>L30+M30</f>
        <v>123484992</v>
      </c>
      <c r="P30" s="6" t="s">
        <v>15</v>
      </c>
      <c r="Q30" s="4">
        <v>9753</v>
      </c>
      <c r="R30" s="4">
        <v>732</v>
      </c>
      <c r="S30" s="4">
        <v>1393</v>
      </c>
      <c r="T30" s="4">
        <v>234</v>
      </c>
      <c r="U30" s="4">
        <v>0</v>
      </c>
      <c r="V30" s="4">
        <v>3747</v>
      </c>
      <c r="W30" s="4">
        <v>19571</v>
      </c>
      <c r="X30" s="4">
        <v>0</v>
      </c>
      <c r="Y30" s="4">
        <v>3956</v>
      </c>
      <c r="Z30" s="4">
        <v>0</v>
      </c>
      <c r="AA30" s="3">
        <f t="shared" si="6"/>
        <v>34673</v>
      </c>
      <c r="AB30" s="3">
        <f t="shared" si="6"/>
        <v>4713</v>
      </c>
      <c r="AC30" s="4">
        <f>AA30+AB30</f>
        <v>39386</v>
      </c>
      <c r="AE30" s="6" t="s">
        <v>15</v>
      </c>
      <c r="AF30" s="4">
        <f t="shared" si="7"/>
        <v>5516.6102737619185</v>
      </c>
      <c r="AG30" s="4">
        <f t="shared" si="7"/>
        <v>6472.9508196721308</v>
      </c>
      <c r="AH30" s="4">
        <f t="shared" si="7"/>
        <v>6914.572864321608</v>
      </c>
      <c r="AI30" s="4">
        <f t="shared" si="7"/>
        <v>8742.3076923076915</v>
      </c>
      <c r="AJ30" s="4" t="str">
        <f t="shared" si="7"/>
        <v>N.A.</v>
      </c>
      <c r="AK30" s="4">
        <f t="shared" si="7"/>
        <v>5777.8147851614631</v>
      </c>
      <c r="AL30" s="4">
        <f t="shared" si="7"/>
        <v>1615.4575647641923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2741.3728261183055</v>
      </c>
      <c r="AQ30" s="4">
        <f t="shared" si="7"/>
        <v>6032.9666878845755</v>
      </c>
      <c r="AR30" s="4">
        <f t="shared" si="7"/>
        <v>3135.2509013354997</v>
      </c>
    </row>
    <row r="31" spans="1:44" ht="15.75" customHeight="1" thickBot="1" x14ac:dyDescent="0.3">
      <c r="A31" s="7" t="s">
        <v>16</v>
      </c>
      <c r="B31" s="4">
        <v>959988901.00000048</v>
      </c>
      <c r="C31" s="4">
        <v>2710947889.0000038</v>
      </c>
      <c r="D31" s="4">
        <v>390485050.00000024</v>
      </c>
      <c r="E31" s="4">
        <v>31810029.999999996</v>
      </c>
      <c r="F31" s="4">
        <v>131899264.99999994</v>
      </c>
      <c r="G31" s="4">
        <v>227516262</v>
      </c>
      <c r="H31" s="4">
        <v>421212553.99999994</v>
      </c>
      <c r="I31" s="4">
        <v>170694764.99999991</v>
      </c>
      <c r="J31" s="4">
        <v>0</v>
      </c>
      <c r="K31" s="4"/>
      <c r="L31" s="3">
        <f t="shared" si="5"/>
        <v>1903585770.0000007</v>
      </c>
      <c r="M31" s="3">
        <f t="shared" si="5"/>
        <v>3140968946.0000038</v>
      </c>
      <c r="N31" s="4"/>
      <c r="P31" s="7" t="s">
        <v>16</v>
      </c>
      <c r="Q31" s="4">
        <v>121884</v>
      </c>
      <c r="R31" s="4">
        <v>271527</v>
      </c>
      <c r="S31" s="4">
        <v>37120</v>
      </c>
      <c r="T31" s="4">
        <v>3046</v>
      </c>
      <c r="U31" s="4">
        <v>13129</v>
      </c>
      <c r="V31" s="4">
        <v>20025</v>
      </c>
      <c r="W31" s="4">
        <v>73747</v>
      </c>
      <c r="X31" s="4">
        <v>20379</v>
      </c>
      <c r="Y31" s="4">
        <v>12844</v>
      </c>
      <c r="Z31" s="4">
        <v>0</v>
      </c>
      <c r="AA31" s="3">
        <f t="shared" si="6"/>
        <v>258724</v>
      </c>
      <c r="AB31" s="3">
        <f t="shared" si="6"/>
        <v>314977</v>
      </c>
      <c r="AC31" s="4"/>
      <c r="AE31" s="7" t="s">
        <v>16</v>
      </c>
      <c r="AF31" s="4">
        <f t="shared" ref="AF31:AQ31" si="8">IFERROR(B31/Q31, "N.A.")</f>
        <v>7876.2503774080315</v>
      </c>
      <c r="AG31" s="4">
        <f t="shared" si="8"/>
        <v>9984.082205452878</v>
      </c>
      <c r="AH31" s="4">
        <f t="shared" si="8"/>
        <v>10519.532596982765</v>
      </c>
      <c r="AI31" s="4">
        <f t="shared" si="8"/>
        <v>10443.214051214707</v>
      </c>
      <c r="AJ31" s="4">
        <f t="shared" si="8"/>
        <v>10046.406047680703</v>
      </c>
      <c r="AK31" s="4">
        <f t="shared" si="8"/>
        <v>11361.611086142322</v>
      </c>
      <c r="AL31" s="4">
        <f t="shared" si="8"/>
        <v>5711.5890002305168</v>
      </c>
      <c r="AM31" s="4">
        <f t="shared" si="8"/>
        <v>8376.0128073016294</v>
      </c>
      <c r="AN31" s="4">
        <f t="shared" si="8"/>
        <v>0</v>
      </c>
      <c r="AO31" s="4" t="str">
        <f t="shared" si="8"/>
        <v>N.A.</v>
      </c>
      <c r="AP31" s="4">
        <f t="shared" si="8"/>
        <v>7357.5925310369375</v>
      </c>
      <c r="AQ31" s="4">
        <f t="shared" si="8"/>
        <v>9972.0581058299613</v>
      </c>
      <c r="AR31" s="4"/>
    </row>
    <row r="32" spans="1:44" ht="15.75" thickBot="1" x14ac:dyDescent="0.3">
      <c r="A32" s="8" t="s">
        <v>0</v>
      </c>
      <c r="B32" s="42">
        <f>B31+C31</f>
        <v>3670936790.0000043</v>
      </c>
      <c r="C32" s="43"/>
      <c r="D32" s="42">
        <f>D31+E31</f>
        <v>422295080.00000024</v>
      </c>
      <c r="E32" s="43"/>
      <c r="F32" s="42">
        <f>F31+G31</f>
        <v>359415526.99999994</v>
      </c>
      <c r="G32" s="43"/>
      <c r="H32" s="42">
        <f>H31+I31</f>
        <v>591907318.99999988</v>
      </c>
      <c r="I32" s="43"/>
      <c r="J32" s="42">
        <f>J31+K31</f>
        <v>0</v>
      </c>
      <c r="K32" s="43"/>
      <c r="L32" s="5"/>
      <c r="M32" s="2"/>
      <c r="N32" s="1">
        <f>B32+D32+F32+H32+J32</f>
        <v>5044554716.0000048</v>
      </c>
      <c r="P32" s="8" t="s">
        <v>0</v>
      </c>
      <c r="Q32" s="42">
        <f>Q31+R31</f>
        <v>393411</v>
      </c>
      <c r="R32" s="43"/>
      <c r="S32" s="42">
        <f>S31+T31</f>
        <v>40166</v>
      </c>
      <c r="T32" s="43"/>
      <c r="U32" s="42">
        <f>U31+V31</f>
        <v>33154</v>
      </c>
      <c r="V32" s="43"/>
      <c r="W32" s="42">
        <f>W31+X31</f>
        <v>94126</v>
      </c>
      <c r="X32" s="43"/>
      <c r="Y32" s="42">
        <f>Y31+Z31</f>
        <v>12844</v>
      </c>
      <c r="Z32" s="43"/>
      <c r="AA32" s="5"/>
      <c r="AB32" s="2"/>
      <c r="AC32" s="1">
        <f>Q32+S32+U32+W32+Y32</f>
        <v>573701</v>
      </c>
      <c r="AE32" s="8" t="s">
        <v>0</v>
      </c>
      <c r="AF32" s="23">
        <f>IFERROR(B32/Q32,"N.A.")</f>
        <v>9331.0476575388184</v>
      </c>
      <c r="AG32" s="24"/>
      <c r="AH32" s="23">
        <f>IFERROR(D32/S32,"N.A.")</f>
        <v>10513.744958422552</v>
      </c>
      <c r="AI32" s="24"/>
      <c r="AJ32" s="23">
        <f>IFERROR(F32/U32,"N.A.")</f>
        <v>10840.789256198344</v>
      </c>
      <c r="AK32" s="24"/>
      <c r="AL32" s="23">
        <f>IFERROR(H32/W32,"N.A.")</f>
        <v>6288.4571638017114</v>
      </c>
      <c r="AM32" s="24"/>
      <c r="AN32" s="23">
        <f>IFERROR(J32/Y32,"N.A.")</f>
        <v>0</v>
      </c>
      <c r="AO32" s="24"/>
      <c r="AP32" s="5"/>
      <c r="AQ32" s="2"/>
      <c r="AR32" s="4">
        <f>IFERROR(N32/AC32, "N.A.")</f>
        <v>8793.0031776134347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5" t="s">
        <v>1</v>
      </c>
      <c r="B35" s="28" t="s">
        <v>2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  <c r="N35" s="25" t="s">
        <v>0</v>
      </c>
      <c r="P35" s="25" t="s">
        <v>1</v>
      </c>
      <c r="Q35" s="28" t="s">
        <v>2</v>
      </c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30"/>
      <c r="AC35" s="25" t="s">
        <v>0</v>
      </c>
      <c r="AE35" s="25" t="s">
        <v>1</v>
      </c>
      <c r="AF35" s="28" t="s">
        <v>2</v>
      </c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0"/>
      <c r="AR35" s="25" t="s">
        <v>0</v>
      </c>
    </row>
    <row r="36" spans="1:44" ht="15" customHeight="1" x14ac:dyDescent="0.25">
      <c r="A36" s="26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6"/>
      <c r="P36" s="26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6"/>
      <c r="AE36" s="26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6"/>
    </row>
    <row r="37" spans="1:44" ht="15.75" customHeight="1" thickBot="1" x14ac:dyDescent="0.3">
      <c r="A37" s="26"/>
      <c r="B37" s="38" t="s">
        <v>8</v>
      </c>
      <c r="C37" s="39"/>
      <c r="D37" s="40" t="s">
        <v>9</v>
      </c>
      <c r="E37" s="41"/>
      <c r="F37" s="36"/>
      <c r="G37" s="37"/>
      <c r="H37" s="36"/>
      <c r="I37" s="37"/>
      <c r="J37" s="36"/>
      <c r="K37" s="37"/>
      <c r="L37" s="36"/>
      <c r="M37" s="37"/>
      <c r="N37" s="26"/>
      <c r="P37" s="26"/>
      <c r="Q37" s="38" t="s">
        <v>8</v>
      </c>
      <c r="R37" s="39"/>
      <c r="S37" s="40" t="s">
        <v>9</v>
      </c>
      <c r="T37" s="41"/>
      <c r="U37" s="36"/>
      <c r="V37" s="37"/>
      <c r="W37" s="36"/>
      <c r="X37" s="37"/>
      <c r="Y37" s="36"/>
      <c r="Z37" s="37"/>
      <c r="AA37" s="36"/>
      <c r="AB37" s="37"/>
      <c r="AC37" s="26"/>
      <c r="AE37" s="26"/>
      <c r="AF37" s="38" t="s">
        <v>8</v>
      </c>
      <c r="AG37" s="39"/>
      <c r="AH37" s="40" t="s">
        <v>9</v>
      </c>
      <c r="AI37" s="41"/>
      <c r="AJ37" s="36"/>
      <c r="AK37" s="37"/>
      <c r="AL37" s="36"/>
      <c r="AM37" s="37"/>
      <c r="AN37" s="36"/>
      <c r="AO37" s="37"/>
      <c r="AP37" s="36"/>
      <c r="AQ37" s="37"/>
      <c r="AR37" s="26"/>
    </row>
    <row r="38" spans="1:44" ht="15.75" customHeight="1" thickBot="1" x14ac:dyDescent="0.3">
      <c r="A38" s="27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7"/>
      <c r="P38" s="27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7"/>
      <c r="AE38" s="27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7"/>
    </row>
    <row r="39" spans="1:44" ht="15.75" customHeight="1" thickBot="1" x14ac:dyDescent="0.3">
      <c r="A39" s="6" t="s">
        <v>12</v>
      </c>
      <c r="B39" s="4">
        <v>71718874.99999997</v>
      </c>
      <c r="C39" s="4"/>
      <c r="D39" s="4">
        <v>9242850.0000000019</v>
      </c>
      <c r="E39" s="4"/>
      <c r="F39" s="4">
        <v>40604040.000000007</v>
      </c>
      <c r="G39" s="4"/>
      <c r="H39" s="4">
        <v>227762715.00000003</v>
      </c>
      <c r="I39" s="4"/>
      <c r="J39" s="4">
        <v>0</v>
      </c>
      <c r="K39" s="4"/>
      <c r="L39" s="3">
        <f t="shared" ref="L39:M43" si="9">B39+D39+F39+H39+J39</f>
        <v>349328480</v>
      </c>
      <c r="M39" s="3">
        <f t="shared" si="9"/>
        <v>0</v>
      </c>
      <c r="N39" s="4">
        <f>L39+M39</f>
        <v>349328480</v>
      </c>
      <c r="P39" s="6" t="s">
        <v>12</v>
      </c>
      <c r="Q39" s="4">
        <v>14795</v>
      </c>
      <c r="R39" s="4">
        <v>0</v>
      </c>
      <c r="S39" s="4">
        <v>1551</v>
      </c>
      <c r="T39" s="4">
        <v>0</v>
      </c>
      <c r="U39" s="4">
        <v>5270</v>
      </c>
      <c r="V39" s="4">
        <v>0</v>
      </c>
      <c r="W39" s="4">
        <v>61040</v>
      </c>
      <c r="X39" s="4">
        <v>0</v>
      </c>
      <c r="Y39" s="4">
        <v>6868</v>
      </c>
      <c r="Z39" s="4">
        <v>0</v>
      </c>
      <c r="AA39" s="3">
        <f t="shared" ref="AA39:AB43" si="10">Q39+S39+U39+W39+Y39</f>
        <v>89524</v>
      </c>
      <c r="AB39" s="3">
        <f t="shared" si="10"/>
        <v>0</v>
      </c>
      <c r="AC39" s="4">
        <f>AA39+AB39</f>
        <v>89524</v>
      </c>
      <c r="AE39" s="6" t="s">
        <v>12</v>
      </c>
      <c r="AF39" s="4">
        <f t="shared" ref="AF39:AR42" si="11">IFERROR(B39/Q39, "N.A.")</f>
        <v>4847.5076039202413</v>
      </c>
      <c r="AG39" s="4" t="str">
        <f t="shared" si="11"/>
        <v>N.A.</v>
      </c>
      <c r="AH39" s="4">
        <f t="shared" si="11"/>
        <v>5959.2843326885895</v>
      </c>
      <c r="AI39" s="4" t="str">
        <f t="shared" si="11"/>
        <v>N.A.</v>
      </c>
      <c r="AJ39" s="4">
        <f t="shared" si="11"/>
        <v>7704.7514231499063</v>
      </c>
      <c r="AK39" s="4" t="str">
        <f t="shared" si="11"/>
        <v>N.A.</v>
      </c>
      <c r="AL39" s="4">
        <f t="shared" si="11"/>
        <v>3731.3682011795549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3902.0651445422454</v>
      </c>
      <c r="AQ39" s="4" t="str">
        <f t="shared" si="11"/>
        <v>N.A.</v>
      </c>
      <c r="AR39" s="4">
        <f t="shared" si="11"/>
        <v>3902.0651445422454</v>
      </c>
    </row>
    <row r="40" spans="1:44" ht="15.75" customHeight="1" thickBot="1" x14ac:dyDescent="0.3">
      <c r="A40" s="6" t="s">
        <v>13</v>
      </c>
      <c r="B40" s="4">
        <v>136021622.00000006</v>
      </c>
      <c r="C40" s="4">
        <v>2128500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136021622.00000006</v>
      </c>
      <c r="M40" s="3">
        <f t="shared" si="9"/>
        <v>2128500</v>
      </c>
      <c r="N40" s="4">
        <f>L40+M40</f>
        <v>138150122.00000006</v>
      </c>
      <c r="P40" s="6" t="s">
        <v>13</v>
      </c>
      <c r="Q40" s="4">
        <v>28525</v>
      </c>
      <c r="R40" s="4">
        <v>278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28525</v>
      </c>
      <c r="AB40" s="3">
        <f t="shared" si="10"/>
        <v>278</v>
      </c>
      <c r="AC40" s="4">
        <f>AA40+AB40</f>
        <v>28803</v>
      </c>
      <c r="AE40" s="6" t="s">
        <v>13</v>
      </c>
      <c r="AF40" s="4">
        <f t="shared" si="11"/>
        <v>4768.5055915863295</v>
      </c>
      <c r="AG40" s="4">
        <f t="shared" si="11"/>
        <v>7656.4748201438852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4768.5055915863295</v>
      </c>
      <c r="AQ40" s="4">
        <f t="shared" si="11"/>
        <v>7656.4748201438852</v>
      </c>
      <c r="AR40" s="4">
        <f t="shared" si="11"/>
        <v>4796.3796132347343</v>
      </c>
    </row>
    <row r="41" spans="1:44" ht="15.75" customHeight="1" thickBot="1" x14ac:dyDescent="0.3">
      <c r="A41" s="6" t="s">
        <v>14</v>
      </c>
      <c r="B41" s="4">
        <v>288618775</v>
      </c>
      <c r="C41" s="4">
        <v>1500358093.0000002</v>
      </c>
      <c r="D41" s="4">
        <v>90191280</v>
      </c>
      <c r="E41" s="4">
        <v>33261790.000000004</v>
      </c>
      <c r="F41" s="4"/>
      <c r="G41" s="4">
        <v>62569550</v>
      </c>
      <c r="H41" s="4"/>
      <c r="I41" s="4">
        <v>93318989.99999997</v>
      </c>
      <c r="J41" s="4">
        <v>0</v>
      </c>
      <c r="K41" s="4"/>
      <c r="L41" s="3">
        <f t="shared" si="9"/>
        <v>378810055</v>
      </c>
      <c r="M41" s="3">
        <f t="shared" si="9"/>
        <v>1689508423.0000002</v>
      </c>
      <c r="N41" s="4">
        <f>L41+M41</f>
        <v>2068318478.0000002</v>
      </c>
      <c r="P41" s="6" t="s">
        <v>14</v>
      </c>
      <c r="Q41" s="4">
        <v>46606</v>
      </c>
      <c r="R41" s="4">
        <v>181329</v>
      </c>
      <c r="S41" s="4">
        <v>7770</v>
      </c>
      <c r="T41" s="4">
        <v>2602</v>
      </c>
      <c r="U41" s="4">
        <v>0</v>
      </c>
      <c r="V41" s="4">
        <v>6478</v>
      </c>
      <c r="W41" s="4">
        <v>0</v>
      </c>
      <c r="X41" s="4">
        <v>10613</v>
      </c>
      <c r="Y41" s="4">
        <v>4141</v>
      </c>
      <c r="Z41" s="4">
        <v>0</v>
      </c>
      <c r="AA41" s="3">
        <f t="shared" si="10"/>
        <v>58517</v>
      </c>
      <c r="AB41" s="3">
        <f t="shared" si="10"/>
        <v>201022</v>
      </c>
      <c r="AC41" s="4">
        <f>AA41+AB41</f>
        <v>259539</v>
      </c>
      <c r="AE41" s="6" t="s">
        <v>14</v>
      </c>
      <c r="AF41" s="4">
        <f t="shared" si="11"/>
        <v>6192.7385958889417</v>
      </c>
      <c r="AG41" s="4">
        <f t="shared" si="11"/>
        <v>8274.2313308957764</v>
      </c>
      <c r="AH41" s="4">
        <f t="shared" si="11"/>
        <v>11607.629343629344</v>
      </c>
      <c r="AI41" s="4">
        <f t="shared" si="11"/>
        <v>12783.162951575712</v>
      </c>
      <c r="AJ41" s="4" t="str">
        <f t="shared" si="11"/>
        <v>N.A.</v>
      </c>
      <c r="AK41" s="4">
        <f t="shared" si="11"/>
        <v>9658.7758567459096</v>
      </c>
      <c r="AL41" s="4" t="str">
        <f t="shared" si="11"/>
        <v>N.A.</v>
      </c>
      <c r="AM41" s="4">
        <f t="shared" si="11"/>
        <v>8792.8945632714567</v>
      </c>
      <c r="AN41" s="4">
        <f t="shared" si="11"/>
        <v>0</v>
      </c>
      <c r="AO41" s="4" t="str">
        <f t="shared" si="11"/>
        <v>N.A.</v>
      </c>
      <c r="AP41" s="4">
        <f t="shared" si="11"/>
        <v>6473.5043662525422</v>
      </c>
      <c r="AQ41" s="4">
        <f t="shared" si="11"/>
        <v>8404.5946364079573</v>
      </c>
      <c r="AR41" s="4">
        <f t="shared" si="11"/>
        <v>7969.2010757535481</v>
      </c>
    </row>
    <row r="42" spans="1:44" ht="15.75" customHeight="1" thickBot="1" x14ac:dyDescent="0.3">
      <c r="A42" s="6" t="s">
        <v>15</v>
      </c>
      <c r="B42" s="4">
        <v>9338900</v>
      </c>
      <c r="C42" s="4">
        <v>3427200</v>
      </c>
      <c r="D42" s="4"/>
      <c r="E42" s="4"/>
      <c r="F42" s="4"/>
      <c r="G42" s="4">
        <v>767504</v>
      </c>
      <c r="H42" s="4">
        <v>2471969.0000000009</v>
      </c>
      <c r="I42" s="4"/>
      <c r="J42" s="4">
        <v>0</v>
      </c>
      <c r="K42" s="4"/>
      <c r="L42" s="3">
        <f t="shared" si="9"/>
        <v>11810869</v>
      </c>
      <c r="M42" s="3">
        <f t="shared" si="9"/>
        <v>4194704</v>
      </c>
      <c r="N42" s="4">
        <f>L42+M42</f>
        <v>16005573</v>
      </c>
      <c r="P42" s="6" t="s">
        <v>15</v>
      </c>
      <c r="Q42" s="4">
        <v>1897</v>
      </c>
      <c r="R42" s="4">
        <v>476</v>
      </c>
      <c r="S42" s="4">
        <v>0</v>
      </c>
      <c r="T42" s="4">
        <v>0</v>
      </c>
      <c r="U42" s="4">
        <v>0</v>
      </c>
      <c r="V42" s="4">
        <v>787</v>
      </c>
      <c r="W42" s="4">
        <v>2649</v>
      </c>
      <c r="X42" s="4">
        <v>0</v>
      </c>
      <c r="Y42" s="4">
        <v>1746</v>
      </c>
      <c r="Z42" s="4">
        <v>0</v>
      </c>
      <c r="AA42" s="3">
        <f t="shared" si="10"/>
        <v>6292</v>
      </c>
      <c r="AB42" s="3">
        <f t="shared" si="10"/>
        <v>1263</v>
      </c>
      <c r="AC42" s="4">
        <f>AA42+AB42</f>
        <v>7555</v>
      </c>
      <c r="AE42" s="6" t="s">
        <v>15</v>
      </c>
      <c r="AF42" s="4">
        <f t="shared" si="11"/>
        <v>4922.9836584080131</v>
      </c>
      <c r="AG42" s="4">
        <f t="shared" si="11"/>
        <v>7200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>
        <f t="shared" si="11"/>
        <v>975.22744599745874</v>
      </c>
      <c r="AL42" s="4">
        <f t="shared" si="11"/>
        <v>933.17063042657639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1877.1247616020344</v>
      </c>
      <c r="AQ42" s="4">
        <f t="shared" si="11"/>
        <v>3321.2224861441014</v>
      </c>
      <c r="AR42" s="4">
        <f t="shared" si="11"/>
        <v>2118.5404367968231</v>
      </c>
    </row>
    <row r="43" spans="1:44" ht="15.75" customHeight="1" thickBot="1" x14ac:dyDescent="0.3">
      <c r="A43" s="7" t="s">
        <v>16</v>
      </c>
      <c r="B43" s="4">
        <v>505698171.99999964</v>
      </c>
      <c r="C43" s="4">
        <v>1505913793.0000031</v>
      </c>
      <c r="D43" s="4">
        <v>99434130</v>
      </c>
      <c r="E43" s="4">
        <v>33261790.000000004</v>
      </c>
      <c r="F43" s="4">
        <v>40604040.000000007</v>
      </c>
      <c r="G43" s="4">
        <v>63337054</v>
      </c>
      <c r="H43" s="4">
        <v>230234684.00000009</v>
      </c>
      <c r="I43" s="4">
        <v>93318989.99999997</v>
      </c>
      <c r="J43" s="4">
        <v>0</v>
      </c>
      <c r="K43" s="4"/>
      <c r="L43" s="3">
        <f t="shared" si="9"/>
        <v>875971025.99999976</v>
      </c>
      <c r="M43" s="3">
        <f t="shared" si="9"/>
        <v>1695831627.0000031</v>
      </c>
      <c r="N43" s="4"/>
      <c r="P43" s="7" t="s">
        <v>16</v>
      </c>
      <c r="Q43" s="4">
        <v>91823</v>
      </c>
      <c r="R43" s="4">
        <v>182083</v>
      </c>
      <c r="S43" s="4">
        <v>9321</v>
      </c>
      <c r="T43" s="4">
        <v>2602</v>
      </c>
      <c r="U43" s="4">
        <v>5270</v>
      </c>
      <c r="V43" s="4">
        <v>7265</v>
      </c>
      <c r="W43" s="4">
        <v>63689</v>
      </c>
      <c r="X43" s="4">
        <v>10613</v>
      </c>
      <c r="Y43" s="4">
        <v>12755</v>
      </c>
      <c r="Z43" s="4">
        <v>0</v>
      </c>
      <c r="AA43" s="3">
        <f t="shared" si="10"/>
        <v>182858</v>
      </c>
      <c r="AB43" s="3">
        <f t="shared" si="10"/>
        <v>202563</v>
      </c>
      <c r="AC43" s="4"/>
      <c r="AE43" s="7" t="s">
        <v>16</v>
      </c>
      <c r="AF43" s="4">
        <f t="shared" ref="AF43:AQ43" si="12">IFERROR(B43/Q43, "N.A.")</f>
        <v>5507.3148557550903</v>
      </c>
      <c r="AG43" s="4">
        <f t="shared" si="12"/>
        <v>8270.4799075147221</v>
      </c>
      <c r="AH43" s="4">
        <f t="shared" si="12"/>
        <v>10667.753459929192</v>
      </c>
      <c r="AI43" s="4">
        <f t="shared" si="12"/>
        <v>12783.162951575712</v>
      </c>
      <c r="AJ43" s="4">
        <f t="shared" si="12"/>
        <v>7704.7514231499063</v>
      </c>
      <c r="AK43" s="4">
        <f t="shared" si="12"/>
        <v>8718.1079146593256</v>
      </c>
      <c r="AL43" s="4">
        <f t="shared" si="12"/>
        <v>3614.9834979352809</v>
      </c>
      <c r="AM43" s="4">
        <f t="shared" si="12"/>
        <v>8792.8945632714567</v>
      </c>
      <c r="AN43" s="4">
        <f t="shared" si="12"/>
        <v>0</v>
      </c>
      <c r="AO43" s="4" t="str">
        <f t="shared" si="12"/>
        <v>N.A.</v>
      </c>
      <c r="AP43" s="4">
        <f t="shared" si="12"/>
        <v>4790.4440932308116</v>
      </c>
      <c r="AQ43" s="4">
        <f t="shared" si="12"/>
        <v>8371.8725877875186</v>
      </c>
      <c r="AR43" s="4"/>
    </row>
    <row r="44" spans="1:44" ht="15.75" thickBot="1" x14ac:dyDescent="0.3">
      <c r="A44" s="8" t="s">
        <v>0</v>
      </c>
      <c r="B44" s="42">
        <f>B43+C43</f>
        <v>2011611965.0000029</v>
      </c>
      <c r="C44" s="43"/>
      <c r="D44" s="42">
        <f>D43+E43</f>
        <v>132695920</v>
      </c>
      <c r="E44" s="43"/>
      <c r="F44" s="42">
        <f>F43+G43</f>
        <v>103941094</v>
      </c>
      <c r="G44" s="43"/>
      <c r="H44" s="42">
        <f>H43+I43</f>
        <v>323553674.00000006</v>
      </c>
      <c r="I44" s="43"/>
      <c r="J44" s="42">
        <f>J43+K43</f>
        <v>0</v>
      </c>
      <c r="K44" s="43"/>
      <c r="L44" s="5"/>
      <c r="M44" s="2"/>
      <c r="N44" s="1">
        <f>B44+D44+F44+H44+J44</f>
        <v>2571802653.0000029</v>
      </c>
      <c r="P44" s="8" t="s">
        <v>0</v>
      </c>
      <c r="Q44" s="42">
        <f>Q43+R43</f>
        <v>273906</v>
      </c>
      <c r="R44" s="43"/>
      <c r="S44" s="42">
        <f>S43+T43</f>
        <v>11923</v>
      </c>
      <c r="T44" s="43"/>
      <c r="U44" s="42">
        <f>U43+V43</f>
        <v>12535</v>
      </c>
      <c r="V44" s="43"/>
      <c r="W44" s="42">
        <f>W43+X43</f>
        <v>74302</v>
      </c>
      <c r="X44" s="43"/>
      <c r="Y44" s="42">
        <f>Y43+Z43</f>
        <v>12755</v>
      </c>
      <c r="Z44" s="43"/>
      <c r="AA44" s="5"/>
      <c r="AB44" s="2"/>
      <c r="AC44" s="1">
        <f>Q44+S44+U44+W44+Y44</f>
        <v>385421</v>
      </c>
      <c r="AE44" s="8" t="s">
        <v>0</v>
      </c>
      <c r="AF44" s="23">
        <f>IFERROR(B44/Q44,"N.A.")</f>
        <v>7344.1690397435723</v>
      </c>
      <c r="AG44" s="24"/>
      <c r="AH44" s="23">
        <f>IFERROR(D44/S44,"N.A.")</f>
        <v>11129.407028432441</v>
      </c>
      <c r="AI44" s="24"/>
      <c r="AJ44" s="23">
        <f>IFERROR(F44/U44,"N.A.")</f>
        <v>8292.069724770643</v>
      </c>
      <c r="AK44" s="24"/>
      <c r="AL44" s="23">
        <f>IFERROR(H44/W44,"N.A.")</f>
        <v>4354.575569971199</v>
      </c>
      <c r="AM44" s="24"/>
      <c r="AN44" s="23">
        <f>IFERROR(J44/Y44,"N.A.")</f>
        <v>0</v>
      </c>
      <c r="AO44" s="24"/>
      <c r="AP44" s="5"/>
      <c r="AQ44" s="2"/>
      <c r="AR44" s="4">
        <f>IFERROR(N44/AC44, "N.A.")</f>
        <v>6672.7102389335369</v>
      </c>
    </row>
  </sheetData>
  <mergeCells count="135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7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8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9">
        <v>45440</v>
      </c>
    </row>
    <row r="9" spans="1:44" ht="15" customHeight="1" x14ac:dyDescent="0.25">
      <c r="A9" s="10"/>
    </row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5" t="s">
        <v>1</v>
      </c>
      <c r="B11" s="28" t="s">
        <v>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5" t="s">
        <v>0</v>
      </c>
      <c r="P11" s="25" t="s">
        <v>1</v>
      </c>
      <c r="Q11" s="28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0"/>
      <c r="AC11" s="25" t="s">
        <v>0</v>
      </c>
      <c r="AE11" s="25" t="s">
        <v>1</v>
      </c>
      <c r="AF11" s="28" t="s">
        <v>2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30"/>
      <c r="AR11" s="25" t="s">
        <v>0</v>
      </c>
    </row>
    <row r="12" spans="1:44" ht="15" customHeight="1" x14ac:dyDescent="0.25">
      <c r="A12" s="26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6"/>
      <c r="P12" s="26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6"/>
      <c r="AE12" s="26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6"/>
    </row>
    <row r="13" spans="1:44" ht="15.75" customHeight="1" thickBot="1" x14ac:dyDescent="0.3">
      <c r="A13" s="26"/>
      <c r="B13" s="38" t="s">
        <v>8</v>
      </c>
      <c r="C13" s="39"/>
      <c r="D13" s="40" t="s">
        <v>9</v>
      </c>
      <c r="E13" s="41"/>
      <c r="F13" s="36"/>
      <c r="G13" s="37"/>
      <c r="H13" s="36"/>
      <c r="I13" s="37"/>
      <c r="J13" s="36"/>
      <c r="K13" s="37"/>
      <c r="L13" s="36"/>
      <c r="M13" s="37"/>
      <c r="N13" s="26"/>
      <c r="P13" s="26"/>
      <c r="Q13" s="38" t="s">
        <v>8</v>
      </c>
      <c r="R13" s="39"/>
      <c r="S13" s="40" t="s">
        <v>9</v>
      </c>
      <c r="T13" s="41"/>
      <c r="U13" s="36"/>
      <c r="V13" s="37"/>
      <c r="W13" s="36"/>
      <c r="X13" s="37"/>
      <c r="Y13" s="36"/>
      <c r="Z13" s="37"/>
      <c r="AA13" s="36"/>
      <c r="AB13" s="37"/>
      <c r="AC13" s="26"/>
      <c r="AE13" s="26"/>
      <c r="AF13" s="38" t="s">
        <v>8</v>
      </c>
      <c r="AG13" s="39"/>
      <c r="AH13" s="40" t="s">
        <v>9</v>
      </c>
      <c r="AI13" s="41"/>
      <c r="AJ13" s="36"/>
      <c r="AK13" s="37"/>
      <c r="AL13" s="36"/>
      <c r="AM13" s="37"/>
      <c r="AN13" s="36"/>
      <c r="AO13" s="37"/>
      <c r="AP13" s="36"/>
      <c r="AQ13" s="37"/>
      <c r="AR13" s="26"/>
    </row>
    <row r="14" spans="1:44" ht="15.75" customHeight="1" thickBot="1" x14ac:dyDescent="0.3">
      <c r="A14" s="27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7"/>
      <c r="P14" s="27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7"/>
      <c r="AE14" s="27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7"/>
    </row>
    <row r="15" spans="1:44" ht="15.75" customHeight="1" thickBot="1" x14ac:dyDescent="0.3">
      <c r="A15" s="6" t="s">
        <v>12</v>
      </c>
      <c r="B15" s="4">
        <v>21550125.999999996</v>
      </c>
      <c r="C15" s="4"/>
      <c r="D15" s="4">
        <v>1842119.9999999998</v>
      </c>
      <c r="E15" s="4"/>
      <c r="F15" s="4">
        <v>4836600</v>
      </c>
      <c r="G15" s="4"/>
      <c r="H15" s="4">
        <v>30879429.999999993</v>
      </c>
      <c r="I15" s="4"/>
      <c r="J15" s="4">
        <v>0</v>
      </c>
      <c r="K15" s="4"/>
      <c r="L15" s="3">
        <f t="shared" ref="L15:M18" si="0">B15+D15+F15+H15+J15</f>
        <v>59108275.999999985</v>
      </c>
      <c r="M15" s="3">
        <f t="shared" si="0"/>
        <v>0</v>
      </c>
      <c r="N15" s="4">
        <f>L15+M15</f>
        <v>59108275.999999985</v>
      </c>
      <c r="P15" s="6" t="s">
        <v>12</v>
      </c>
      <c r="Q15" s="4">
        <v>5838</v>
      </c>
      <c r="R15" s="4">
        <v>0</v>
      </c>
      <c r="S15" s="4">
        <v>444</v>
      </c>
      <c r="T15" s="4">
        <v>0</v>
      </c>
      <c r="U15" s="4">
        <v>2076</v>
      </c>
      <c r="V15" s="4">
        <v>0</v>
      </c>
      <c r="W15" s="4">
        <v>8218</v>
      </c>
      <c r="X15" s="4">
        <v>0</v>
      </c>
      <c r="Y15" s="4">
        <v>1544</v>
      </c>
      <c r="Z15" s="4">
        <v>0</v>
      </c>
      <c r="AA15" s="3">
        <f t="shared" ref="AA15:AB19" si="1">Q15+S15+U15+W15+Y15</f>
        <v>18120</v>
      </c>
      <c r="AB15" s="3">
        <f t="shared" si="1"/>
        <v>0</v>
      </c>
      <c r="AC15" s="4">
        <f>AA15+AB15</f>
        <v>18120</v>
      </c>
      <c r="AE15" s="6" t="s">
        <v>12</v>
      </c>
      <c r="AF15" s="4">
        <f t="shared" ref="AF15:AR18" si="2">IFERROR(B15/Q15, "N.A.")</f>
        <v>3691.3542309009927</v>
      </c>
      <c r="AG15" s="4" t="str">
        <f t="shared" si="2"/>
        <v>N.A.</v>
      </c>
      <c r="AH15" s="4">
        <f t="shared" si="2"/>
        <v>4148.9189189189183</v>
      </c>
      <c r="AI15" s="4" t="str">
        <f t="shared" si="2"/>
        <v>N.A.</v>
      </c>
      <c r="AJ15" s="4">
        <f t="shared" si="2"/>
        <v>2329.7687861271675</v>
      </c>
      <c r="AK15" s="4" t="str">
        <f t="shared" si="2"/>
        <v>N.A.</v>
      </c>
      <c r="AL15" s="4">
        <f t="shared" si="2"/>
        <v>3757.5358968118753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3262.0461368653414</v>
      </c>
      <c r="AQ15" s="4" t="str">
        <f t="shared" si="2"/>
        <v>N.A.</v>
      </c>
      <c r="AR15" s="4">
        <f t="shared" si="2"/>
        <v>3262.0461368653414</v>
      </c>
    </row>
    <row r="16" spans="1:44" ht="15.75" customHeight="1" thickBot="1" x14ac:dyDescent="0.3">
      <c r="A16" s="6" t="s">
        <v>13</v>
      </c>
      <c r="B16" s="4">
        <v>5915920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5915920</v>
      </c>
      <c r="M16" s="3">
        <f t="shared" si="0"/>
        <v>0</v>
      </c>
      <c r="N16" s="4">
        <f>L16+M16</f>
        <v>5915920</v>
      </c>
      <c r="P16" s="6" t="s">
        <v>13</v>
      </c>
      <c r="Q16" s="4">
        <v>1670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1670</v>
      </c>
      <c r="AB16" s="3">
        <f t="shared" si="1"/>
        <v>0</v>
      </c>
      <c r="AC16" s="4">
        <f>AA16+AB16</f>
        <v>1670</v>
      </c>
      <c r="AE16" s="6" t="s">
        <v>13</v>
      </c>
      <c r="AF16" s="4">
        <f t="shared" si="2"/>
        <v>3542.4670658682635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3542.4670658682635</v>
      </c>
      <c r="AQ16" s="4" t="str">
        <f t="shared" si="2"/>
        <v>N.A.</v>
      </c>
      <c r="AR16" s="4">
        <f t="shared" si="2"/>
        <v>3542.4670658682635</v>
      </c>
    </row>
    <row r="17" spans="1:44" ht="15.75" customHeight="1" thickBot="1" x14ac:dyDescent="0.3">
      <c r="A17" s="6" t="s">
        <v>14</v>
      </c>
      <c r="B17" s="4">
        <v>69198700</v>
      </c>
      <c r="C17" s="4">
        <v>146112600.00000006</v>
      </c>
      <c r="D17" s="4">
        <v>16547759.999999998</v>
      </c>
      <c r="E17" s="4"/>
      <c r="F17" s="4"/>
      <c r="G17" s="4">
        <v>27369880</v>
      </c>
      <c r="H17" s="4"/>
      <c r="I17" s="4">
        <v>37042300</v>
      </c>
      <c r="J17" s="4">
        <v>0</v>
      </c>
      <c r="K17" s="4"/>
      <c r="L17" s="3">
        <f t="shared" si="0"/>
        <v>85746460</v>
      </c>
      <c r="M17" s="3">
        <f t="shared" si="0"/>
        <v>210524780.00000006</v>
      </c>
      <c r="N17" s="4">
        <f>L17+M17</f>
        <v>296271240.00000006</v>
      </c>
      <c r="P17" s="6" t="s">
        <v>14</v>
      </c>
      <c r="Q17" s="4">
        <v>11150</v>
      </c>
      <c r="R17" s="4">
        <v>15192</v>
      </c>
      <c r="S17" s="4">
        <v>1752</v>
      </c>
      <c r="T17" s="4">
        <v>0</v>
      </c>
      <c r="U17" s="4">
        <v>0</v>
      </c>
      <c r="V17" s="4">
        <v>956</v>
      </c>
      <c r="W17" s="4">
        <v>0</v>
      </c>
      <c r="X17" s="4">
        <v>3064</v>
      </c>
      <c r="Y17" s="4">
        <v>1012</v>
      </c>
      <c r="Z17" s="4">
        <v>0</v>
      </c>
      <c r="AA17" s="3">
        <f t="shared" si="1"/>
        <v>13914</v>
      </c>
      <c r="AB17" s="3">
        <f t="shared" si="1"/>
        <v>19212</v>
      </c>
      <c r="AC17" s="4">
        <f>AA17+AB17</f>
        <v>33126</v>
      </c>
      <c r="AE17" s="6" t="s">
        <v>14</v>
      </c>
      <c r="AF17" s="4">
        <f t="shared" si="2"/>
        <v>6206.1614349775782</v>
      </c>
      <c r="AG17" s="4">
        <f t="shared" si="2"/>
        <v>9617.7330173775717</v>
      </c>
      <c r="AH17" s="4">
        <f t="shared" si="2"/>
        <v>9445.0684931506839</v>
      </c>
      <c r="AI17" s="4" t="str">
        <f t="shared" si="2"/>
        <v>N.A.</v>
      </c>
      <c r="AJ17" s="4" t="str">
        <f t="shared" si="2"/>
        <v>N.A.</v>
      </c>
      <c r="AK17" s="4">
        <f t="shared" si="2"/>
        <v>28629.581589958158</v>
      </c>
      <c r="AL17" s="4" t="str">
        <f t="shared" si="2"/>
        <v>N.A.</v>
      </c>
      <c r="AM17" s="4">
        <f t="shared" si="2"/>
        <v>12089.523498694516</v>
      </c>
      <c r="AN17" s="4">
        <f t="shared" si="2"/>
        <v>0</v>
      </c>
      <c r="AO17" s="4" t="str">
        <f t="shared" si="2"/>
        <v>N.A.</v>
      </c>
      <c r="AP17" s="4">
        <f t="shared" si="2"/>
        <v>6162.6031335345697</v>
      </c>
      <c r="AQ17" s="4">
        <f t="shared" si="2"/>
        <v>10957.983551946703</v>
      </c>
      <c r="AR17" s="4">
        <f t="shared" si="2"/>
        <v>8943.7674334359726</v>
      </c>
    </row>
    <row r="18" spans="1:44" ht="15.75" customHeight="1" thickBot="1" x14ac:dyDescent="0.3">
      <c r="A18" s="6" t="s">
        <v>15</v>
      </c>
      <c r="B18" s="4">
        <v>5840100.0000000009</v>
      </c>
      <c r="C18" s="4"/>
      <c r="D18" s="4">
        <v>878920</v>
      </c>
      <c r="E18" s="4"/>
      <c r="F18" s="4"/>
      <c r="G18" s="4">
        <v>333500</v>
      </c>
      <c r="H18" s="4">
        <v>12204198.000000002</v>
      </c>
      <c r="I18" s="4"/>
      <c r="J18" s="4">
        <v>0</v>
      </c>
      <c r="K18" s="4"/>
      <c r="L18" s="3">
        <f t="shared" si="0"/>
        <v>18923218.000000004</v>
      </c>
      <c r="M18" s="3">
        <f t="shared" si="0"/>
        <v>333500</v>
      </c>
      <c r="N18" s="4">
        <f>L18+M18</f>
        <v>19256718.000000004</v>
      </c>
      <c r="P18" s="6" t="s">
        <v>15</v>
      </c>
      <c r="Q18" s="4">
        <v>1090</v>
      </c>
      <c r="R18" s="4">
        <v>0</v>
      </c>
      <c r="S18" s="4">
        <v>146</v>
      </c>
      <c r="T18" s="4">
        <v>0</v>
      </c>
      <c r="U18" s="4">
        <v>0</v>
      </c>
      <c r="V18" s="4">
        <v>706</v>
      </c>
      <c r="W18" s="4">
        <v>10384</v>
      </c>
      <c r="X18" s="4">
        <v>0</v>
      </c>
      <c r="Y18" s="4">
        <v>2256</v>
      </c>
      <c r="Z18" s="4">
        <v>0</v>
      </c>
      <c r="AA18" s="3">
        <f t="shared" si="1"/>
        <v>13876</v>
      </c>
      <c r="AB18" s="3">
        <f t="shared" si="1"/>
        <v>706</v>
      </c>
      <c r="AC18" s="4">
        <f>AA18+AB18</f>
        <v>14582</v>
      </c>
      <c r="AE18" s="6" t="s">
        <v>15</v>
      </c>
      <c r="AF18" s="4">
        <f t="shared" si="2"/>
        <v>5357.8899082568814</v>
      </c>
      <c r="AG18" s="4" t="str">
        <f t="shared" si="2"/>
        <v>N.A.</v>
      </c>
      <c r="AH18" s="4">
        <f t="shared" si="2"/>
        <v>6020</v>
      </c>
      <c r="AI18" s="4" t="str">
        <f t="shared" si="2"/>
        <v>N.A.</v>
      </c>
      <c r="AJ18" s="4" t="str">
        <f t="shared" si="2"/>
        <v>N.A.</v>
      </c>
      <c r="AK18" s="4">
        <f t="shared" si="2"/>
        <v>472.37960339943345</v>
      </c>
      <c r="AL18" s="4">
        <f t="shared" si="2"/>
        <v>1175.2887134052389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1363.7372441625832</v>
      </c>
      <c r="AQ18" s="4">
        <f t="shared" si="2"/>
        <v>472.37960339943345</v>
      </c>
      <c r="AR18" s="4">
        <f t="shared" si="2"/>
        <v>1320.5814017281582</v>
      </c>
    </row>
    <row r="19" spans="1:44" ht="15.75" customHeight="1" thickBot="1" x14ac:dyDescent="0.3">
      <c r="A19" s="7" t="s">
        <v>16</v>
      </c>
      <c r="B19" s="4">
        <v>102504846</v>
      </c>
      <c r="C19" s="4">
        <v>146112600.00000006</v>
      </c>
      <c r="D19" s="4">
        <v>19268800</v>
      </c>
      <c r="E19" s="4"/>
      <c r="F19" s="4">
        <v>4836600</v>
      </c>
      <c r="G19" s="4">
        <v>27703380</v>
      </c>
      <c r="H19" s="4">
        <v>43083628.000000015</v>
      </c>
      <c r="I19" s="4">
        <v>37042300</v>
      </c>
      <c r="J19" s="4">
        <v>0</v>
      </c>
      <c r="K19" s="4"/>
      <c r="L19" s="3">
        <f t="shared" ref="L19:M19" si="3">SUM(L15:L18)</f>
        <v>169693874</v>
      </c>
      <c r="M19" s="3">
        <f t="shared" si="3"/>
        <v>210858280.00000006</v>
      </c>
      <c r="N19" s="4"/>
      <c r="P19" s="7" t="s">
        <v>16</v>
      </c>
      <c r="Q19" s="4">
        <v>19748</v>
      </c>
      <c r="R19" s="4">
        <v>15192</v>
      </c>
      <c r="S19" s="4">
        <v>2342</v>
      </c>
      <c r="T19" s="4">
        <v>0</v>
      </c>
      <c r="U19" s="4">
        <v>2076</v>
      </c>
      <c r="V19" s="4">
        <v>1662</v>
      </c>
      <c r="W19" s="4">
        <v>18602</v>
      </c>
      <c r="X19" s="4">
        <v>3064</v>
      </c>
      <c r="Y19" s="4">
        <v>4812</v>
      </c>
      <c r="Z19" s="4">
        <v>0</v>
      </c>
      <c r="AA19" s="3">
        <f t="shared" si="1"/>
        <v>47580</v>
      </c>
      <c r="AB19" s="3">
        <f t="shared" si="1"/>
        <v>19918</v>
      </c>
      <c r="AC19" s="4"/>
      <c r="AE19" s="7" t="s">
        <v>16</v>
      </c>
      <c r="AF19" s="4">
        <f t="shared" ref="AF19:AQ19" si="4">IFERROR(B19/Q19, "N.A.")</f>
        <v>5190.6444196880693</v>
      </c>
      <c r="AG19" s="4">
        <f t="shared" si="4"/>
        <v>9617.7330173775717</v>
      </c>
      <c r="AH19" s="4">
        <f t="shared" si="4"/>
        <v>8227.497865072588</v>
      </c>
      <c r="AI19" s="4" t="str">
        <f t="shared" si="4"/>
        <v>N.A.</v>
      </c>
      <c r="AJ19" s="4">
        <f t="shared" si="4"/>
        <v>2329.7687861271675</v>
      </c>
      <c r="AK19" s="4">
        <f t="shared" si="4"/>
        <v>16668.70036101083</v>
      </c>
      <c r="AL19" s="4">
        <f t="shared" si="4"/>
        <v>2316.0750456940123</v>
      </c>
      <c r="AM19" s="4">
        <f t="shared" si="4"/>
        <v>12089.523498694516</v>
      </c>
      <c r="AN19" s="4">
        <f t="shared" si="4"/>
        <v>0</v>
      </c>
      <c r="AO19" s="4" t="str">
        <f t="shared" si="4"/>
        <v>N.A.</v>
      </c>
      <c r="AP19" s="4">
        <f t="shared" si="4"/>
        <v>3566.4958806221102</v>
      </c>
      <c r="AQ19" s="4">
        <f t="shared" si="4"/>
        <v>10586.317903403959</v>
      </c>
      <c r="AR19" s="4"/>
    </row>
    <row r="20" spans="1:44" ht="15.75" thickBot="1" x14ac:dyDescent="0.3">
      <c r="A20" s="8" t="s">
        <v>0</v>
      </c>
      <c r="B20" s="42">
        <f>B19+C19</f>
        <v>248617446.00000006</v>
      </c>
      <c r="C20" s="43"/>
      <c r="D20" s="42">
        <f>D19+E19</f>
        <v>19268800</v>
      </c>
      <c r="E20" s="43"/>
      <c r="F20" s="42">
        <f>F19+G19</f>
        <v>32539980</v>
      </c>
      <c r="G20" s="43"/>
      <c r="H20" s="42">
        <f>H19+I19</f>
        <v>80125928.000000015</v>
      </c>
      <c r="I20" s="43"/>
      <c r="J20" s="42">
        <f>J19+K19</f>
        <v>0</v>
      </c>
      <c r="K20" s="43"/>
      <c r="L20" s="5"/>
      <c r="M20" s="2"/>
      <c r="N20" s="1">
        <f>B20+D20+F20+H20+J20</f>
        <v>380552154.00000006</v>
      </c>
      <c r="P20" s="8" t="s">
        <v>0</v>
      </c>
      <c r="Q20" s="42">
        <f>Q19+R19</f>
        <v>34940</v>
      </c>
      <c r="R20" s="43"/>
      <c r="S20" s="42">
        <f>S19+T19</f>
        <v>2342</v>
      </c>
      <c r="T20" s="43"/>
      <c r="U20" s="42">
        <f>U19+V19</f>
        <v>3738</v>
      </c>
      <c r="V20" s="43"/>
      <c r="W20" s="42">
        <f>W19+X19</f>
        <v>21666</v>
      </c>
      <c r="X20" s="43"/>
      <c r="Y20" s="42">
        <f>Y19+Z19</f>
        <v>4812</v>
      </c>
      <c r="Z20" s="43"/>
      <c r="AA20" s="5"/>
      <c r="AB20" s="2"/>
      <c r="AC20" s="1">
        <f>Q20+S20+U20+W20+Y20</f>
        <v>67498</v>
      </c>
      <c r="AE20" s="8" t="s">
        <v>0</v>
      </c>
      <c r="AF20" s="23">
        <f>IFERROR(B20/Q20,"N.A.")</f>
        <v>7115.5536920435052</v>
      </c>
      <c r="AG20" s="24"/>
      <c r="AH20" s="23">
        <f>IFERROR(D20/S20,"N.A.")</f>
        <v>8227.497865072588</v>
      </c>
      <c r="AI20" s="24"/>
      <c r="AJ20" s="23">
        <f>IFERROR(F20/U20,"N.A.")</f>
        <v>8705.184590690209</v>
      </c>
      <c r="AK20" s="24"/>
      <c r="AL20" s="23">
        <f>IFERROR(H20/W20,"N.A.")</f>
        <v>3698.2335456475589</v>
      </c>
      <c r="AM20" s="24"/>
      <c r="AN20" s="23">
        <f>IFERROR(J20/Y20,"N.A.")</f>
        <v>0</v>
      </c>
      <c r="AO20" s="24"/>
      <c r="AP20" s="5"/>
      <c r="AQ20" s="2"/>
      <c r="AR20" s="4">
        <f>IFERROR(N20/AC20, "N.A.")</f>
        <v>5637.9767400515584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5" t="s">
        <v>1</v>
      </c>
      <c r="B23" s="28" t="s">
        <v>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25" t="s">
        <v>0</v>
      </c>
      <c r="P23" s="25" t="s">
        <v>1</v>
      </c>
      <c r="Q23" s="28" t="s">
        <v>2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0"/>
      <c r="AC23" s="25" t="s">
        <v>0</v>
      </c>
      <c r="AE23" s="25" t="s">
        <v>1</v>
      </c>
      <c r="AF23" s="28" t="s">
        <v>2</v>
      </c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0"/>
      <c r="AR23" s="25" t="s">
        <v>0</v>
      </c>
    </row>
    <row r="24" spans="1:44" ht="15" customHeight="1" x14ac:dyDescent="0.25">
      <c r="A24" s="26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6"/>
      <c r="P24" s="26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6"/>
      <c r="AE24" s="26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6"/>
    </row>
    <row r="25" spans="1:44" ht="15.75" customHeight="1" thickBot="1" x14ac:dyDescent="0.3">
      <c r="A25" s="26"/>
      <c r="B25" s="38" t="s">
        <v>8</v>
      </c>
      <c r="C25" s="39"/>
      <c r="D25" s="40" t="s">
        <v>9</v>
      </c>
      <c r="E25" s="41"/>
      <c r="F25" s="36"/>
      <c r="G25" s="37"/>
      <c r="H25" s="36"/>
      <c r="I25" s="37"/>
      <c r="J25" s="36"/>
      <c r="K25" s="37"/>
      <c r="L25" s="36"/>
      <c r="M25" s="37"/>
      <c r="N25" s="26"/>
      <c r="P25" s="26"/>
      <c r="Q25" s="38" t="s">
        <v>8</v>
      </c>
      <c r="R25" s="39"/>
      <c r="S25" s="40" t="s">
        <v>9</v>
      </c>
      <c r="T25" s="41"/>
      <c r="U25" s="36"/>
      <c r="V25" s="37"/>
      <c r="W25" s="36"/>
      <c r="X25" s="37"/>
      <c r="Y25" s="36"/>
      <c r="Z25" s="37"/>
      <c r="AA25" s="36"/>
      <c r="AB25" s="37"/>
      <c r="AC25" s="26"/>
      <c r="AE25" s="26"/>
      <c r="AF25" s="38" t="s">
        <v>8</v>
      </c>
      <c r="AG25" s="39"/>
      <c r="AH25" s="40" t="s">
        <v>9</v>
      </c>
      <c r="AI25" s="41"/>
      <c r="AJ25" s="36"/>
      <c r="AK25" s="37"/>
      <c r="AL25" s="36"/>
      <c r="AM25" s="37"/>
      <c r="AN25" s="36"/>
      <c r="AO25" s="37"/>
      <c r="AP25" s="36"/>
      <c r="AQ25" s="37"/>
      <c r="AR25" s="26"/>
    </row>
    <row r="26" spans="1:44" ht="15.75" customHeight="1" thickBot="1" x14ac:dyDescent="0.3">
      <c r="A26" s="27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7"/>
      <c r="P26" s="27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7"/>
      <c r="AE26" s="27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7"/>
    </row>
    <row r="27" spans="1:44" ht="15.75" customHeight="1" thickBot="1" x14ac:dyDescent="0.3">
      <c r="A27" s="6" t="s">
        <v>12</v>
      </c>
      <c r="B27" s="4">
        <v>15123735.999999998</v>
      </c>
      <c r="C27" s="4"/>
      <c r="D27" s="4">
        <v>1842119.9999999998</v>
      </c>
      <c r="E27" s="4"/>
      <c r="F27" s="4">
        <v>2583840</v>
      </c>
      <c r="G27" s="4"/>
      <c r="H27" s="4">
        <v>9349019.9999999981</v>
      </c>
      <c r="I27" s="4"/>
      <c r="J27" s="4">
        <v>0</v>
      </c>
      <c r="K27" s="4"/>
      <c r="L27" s="3">
        <f t="shared" ref="L27:M31" si="5">B27+D27+F27+H27+J27</f>
        <v>28898715.999999993</v>
      </c>
      <c r="M27" s="3">
        <f t="shared" si="5"/>
        <v>0</v>
      </c>
      <c r="N27" s="4">
        <f>L27+M27</f>
        <v>28898715.999999993</v>
      </c>
      <c r="P27" s="6" t="s">
        <v>12</v>
      </c>
      <c r="Q27" s="4">
        <v>3750</v>
      </c>
      <c r="R27" s="4">
        <v>0</v>
      </c>
      <c r="S27" s="4">
        <v>444</v>
      </c>
      <c r="T27" s="4">
        <v>0</v>
      </c>
      <c r="U27" s="4">
        <v>1216</v>
      </c>
      <c r="V27" s="4">
        <v>0</v>
      </c>
      <c r="W27" s="4">
        <v>2296</v>
      </c>
      <c r="X27" s="4">
        <v>0</v>
      </c>
      <c r="Y27" s="4">
        <v>1188</v>
      </c>
      <c r="Z27" s="4">
        <v>0</v>
      </c>
      <c r="AA27" s="3">
        <f t="shared" ref="AA27:AB31" si="6">Q27+S27+U27+W27+Y27</f>
        <v>8894</v>
      </c>
      <c r="AB27" s="3">
        <f t="shared" si="6"/>
        <v>0</v>
      </c>
      <c r="AC27" s="4">
        <f>AA27+AB27</f>
        <v>8894</v>
      </c>
      <c r="AE27" s="6" t="s">
        <v>12</v>
      </c>
      <c r="AF27" s="4">
        <f t="shared" ref="AF27:AR30" si="7">IFERROR(B27/Q27, "N.A.")</f>
        <v>4032.9962666666661</v>
      </c>
      <c r="AG27" s="4" t="str">
        <f t="shared" si="7"/>
        <v>N.A.</v>
      </c>
      <c r="AH27" s="4">
        <f t="shared" si="7"/>
        <v>4148.9189189189183</v>
      </c>
      <c r="AI27" s="4" t="str">
        <f t="shared" si="7"/>
        <v>N.A.</v>
      </c>
      <c r="AJ27" s="4">
        <f t="shared" si="7"/>
        <v>2124.8684210526317</v>
      </c>
      <c r="AK27" s="4" t="str">
        <f t="shared" si="7"/>
        <v>N.A.</v>
      </c>
      <c r="AL27" s="4">
        <f t="shared" si="7"/>
        <v>4071.8728222996506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3249.2372385878111</v>
      </c>
      <c r="AQ27" s="4" t="str">
        <f t="shared" si="7"/>
        <v>N.A.</v>
      </c>
      <c r="AR27" s="4">
        <f t="shared" si="7"/>
        <v>3249.2372385878111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44335360</v>
      </c>
      <c r="C29" s="4">
        <v>95007719.999999985</v>
      </c>
      <c r="D29" s="4">
        <v>16547759.999999998</v>
      </c>
      <c r="E29" s="4"/>
      <c r="F29" s="4"/>
      <c r="G29" s="4">
        <v>27369880</v>
      </c>
      <c r="H29" s="4"/>
      <c r="I29" s="4">
        <v>28116820</v>
      </c>
      <c r="J29" s="4">
        <v>0</v>
      </c>
      <c r="K29" s="4"/>
      <c r="L29" s="3">
        <f t="shared" si="5"/>
        <v>60883120</v>
      </c>
      <c r="M29" s="3">
        <f t="shared" si="5"/>
        <v>150494420</v>
      </c>
      <c r="N29" s="4">
        <f>L29+M29</f>
        <v>211377540</v>
      </c>
      <c r="P29" s="6" t="s">
        <v>14</v>
      </c>
      <c r="Q29" s="4">
        <v>6680</v>
      </c>
      <c r="R29" s="4">
        <v>9868</v>
      </c>
      <c r="S29" s="4">
        <v>1752</v>
      </c>
      <c r="T29" s="4">
        <v>0</v>
      </c>
      <c r="U29" s="4">
        <v>0</v>
      </c>
      <c r="V29" s="4">
        <v>956</v>
      </c>
      <c r="W29" s="4">
        <v>0</v>
      </c>
      <c r="X29" s="4">
        <v>2054</v>
      </c>
      <c r="Y29" s="4">
        <v>730</v>
      </c>
      <c r="Z29" s="4">
        <v>0</v>
      </c>
      <c r="AA29" s="3">
        <f t="shared" si="6"/>
        <v>9162</v>
      </c>
      <c r="AB29" s="3">
        <f t="shared" si="6"/>
        <v>12878</v>
      </c>
      <c r="AC29" s="4">
        <f>AA29+AB29</f>
        <v>22040</v>
      </c>
      <c r="AE29" s="6" t="s">
        <v>14</v>
      </c>
      <c r="AF29" s="4">
        <f t="shared" si="7"/>
        <v>6637.0299401197608</v>
      </c>
      <c r="AG29" s="4">
        <f t="shared" si="7"/>
        <v>9627.8597486826093</v>
      </c>
      <c r="AH29" s="4">
        <f t="shared" si="7"/>
        <v>9445.0684931506839</v>
      </c>
      <c r="AI29" s="4" t="str">
        <f t="shared" si="7"/>
        <v>N.A.</v>
      </c>
      <c r="AJ29" s="4" t="str">
        <f t="shared" si="7"/>
        <v>N.A.</v>
      </c>
      <c r="AK29" s="4">
        <f t="shared" si="7"/>
        <v>28629.581589958158</v>
      </c>
      <c r="AL29" s="4" t="str">
        <f t="shared" si="7"/>
        <v>N.A.</v>
      </c>
      <c r="AM29" s="4">
        <f t="shared" si="7"/>
        <v>13688.812074001948</v>
      </c>
      <c r="AN29" s="4">
        <f t="shared" si="7"/>
        <v>0</v>
      </c>
      <c r="AO29" s="4" t="str">
        <f t="shared" si="7"/>
        <v>N.A.</v>
      </c>
      <c r="AP29" s="4">
        <f t="shared" si="7"/>
        <v>6645.1779087535469</v>
      </c>
      <c r="AQ29" s="4">
        <f t="shared" si="7"/>
        <v>11686.164000621215</v>
      </c>
      <c r="AR29" s="4">
        <f t="shared" si="7"/>
        <v>9590.6324863883856</v>
      </c>
    </row>
    <row r="30" spans="1:44" ht="15.75" customHeight="1" thickBot="1" x14ac:dyDescent="0.3">
      <c r="A30" s="6" t="s">
        <v>15</v>
      </c>
      <c r="B30" s="4">
        <v>5840100.0000000009</v>
      </c>
      <c r="C30" s="4"/>
      <c r="D30" s="4">
        <v>878920</v>
      </c>
      <c r="E30" s="4"/>
      <c r="F30" s="4"/>
      <c r="G30" s="4">
        <v>229250</v>
      </c>
      <c r="H30" s="4">
        <v>11789790.000000002</v>
      </c>
      <c r="I30" s="4"/>
      <c r="J30" s="4">
        <v>0</v>
      </c>
      <c r="K30" s="4"/>
      <c r="L30" s="3">
        <f t="shared" si="5"/>
        <v>18508810.000000004</v>
      </c>
      <c r="M30" s="3">
        <f t="shared" si="5"/>
        <v>229250</v>
      </c>
      <c r="N30" s="4">
        <f>L30+M30</f>
        <v>18738060.000000004</v>
      </c>
      <c r="P30" s="6" t="s">
        <v>15</v>
      </c>
      <c r="Q30" s="4">
        <v>1090</v>
      </c>
      <c r="R30" s="4">
        <v>0</v>
      </c>
      <c r="S30" s="4">
        <v>146</v>
      </c>
      <c r="T30" s="4">
        <v>0</v>
      </c>
      <c r="U30" s="4">
        <v>0</v>
      </c>
      <c r="V30" s="4">
        <v>250</v>
      </c>
      <c r="W30" s="4">
        <v>9480</v>
      </c>
      <c r="X30" s="4">
        <v>0</v>
      </c>
      <c r="Y30" s="4">
        <v>2256</v>
      </c>
      <c r="Z30" s="4">
        <v>0</v>
      </c>
      <c r="AA30" s="3">
        <f t="shared" si="6"/>
        <v>12972</v>
      </c>
      <c r="AB30" s="3">
        <f t="shared" si="6"/>
        <v>250</v>
      </c>
      <c r="AC30" s="4">
        <f>AA30+AB30</f>
        <v>13222</v>
      </c>
      <c r="AE30" s="6" t="s">
        <v>15</v>
      </c>
      <c r="AF30" s="4">
        <f t="shared" si="7"/>
        <v>5357.8899082568814</v>
      </c>
      <c r="AG30" s="4" t="str">
        <f t="shared" si="7"/>
        <v>N.A.</v>
      </c>
      <c r="AH30" s="4">
        <f t="shared" si="7"/>
        <v>6020</v>
      </c>
      <c r="AI30" s="4" t="str">
        <f t="shared" si="7"/>
        <v>N.A.</v>
      </c>
      <c r="AJ30" s="4" t="str">
        <f t="shared" si="7"/>
        <v>N.A.</v>
      </c>
      <c r="AK30" s="4">
        <f t="shared" si="7"/>
        <v>917</v>
      </c>
      <c r="AL30" s="4">
        <f t="shared" si="7"/>
        <v>1243.6487341772154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1426.8277829170524</v>
      </c>
      <c r="AQ30" s="4">
        <f t="shared" si="7"/>
        <v>917</v>
      </c>
      <c r="AR30" s="4">
        <f t="shared" si="7"/>
        <v>1417.1880199667223</v>
      </c>
    </row>
    <row r="31" spans="1:44" ht="15.75" customHeight="1" thickBot="1" x14ac:dyDescent="0.3">
      <c r="A31" s="7" t="s">
        <v>16</v>
      </c>
      <c r="B31" s="4">
        <v>65299195.999999993</v>
      </c>
      <c r="C31" s="4">
        <v>95007719.999999985</v>
      </c>
      <c r="D31" s="4">
        <v>19268800</v>
      </c>
      <c r="E31" s="4"/>
      <c r="F31" s="4">
        <v>2583840</v>
      </c>
      <c r="G31" s="4">
        <v>27599129.999999996</v>
      </c>
      <c r="H31" s="4">
        <v>21138810</v>
      </c>
      <c r="I31" s="4">
        <v>28116820</v>
      </c>
      <c r="J31" s="4">
        <v>0</v>
      </c>
      <c r="K31" s="4"/>
      <c r="L31" s="3">
        <f t="shared" si="5"/>
        <v>108290646</v>
      </c>
      <c r="M31" s="3">
        <f t="shared" si="5"/>
        <v>150723670</v>
      </c>
      <c r="N31" s="4"/>
      <c r="P31" s="7" t="s">
        <v>16</v>
      </c>
      <c r="Q31" s="4">
        <v>11520</v>
      </c>
      <c r="R31" s="4">
        <v>9868</v>
      </c>
      <c r="S31" s="4">
        <v>2342</v>
      </c>
      <c r="T31" s="4">
        <v>0</v>
      </c>
      <c r="U31" s="4">
        <v>1216</v>
      </c>
      <c r="V31" s="4">
        <v>1206</v>
      </c>
      <c r="W31" s="4">
        <v>11776</v>
      </c>
      <c r="X31" s="4">
        <v>2054</v>
      </c>
      <c r="Y31" s="4">
        <v>4174</v>
      </c>
      <c r="Z31" s="4">
        <v>0</v>
      </c>
      <c r="AA31" s="3">
        <f t="shared" si="6"/>
        <v>31028</v>
      </c>
      <c r="AB31" s="3">
        <f t="shared" si="6"/>
        <v>13128</v>
      </c>
      <c r="AC31" s="4"/>
      <c r="AE31" s="7" t="s">
        <v>16</v>
      </c>
      <c r="AF31" s="4">
        <f t="shared" ref="AF31:AQ31" si="8">IFERROR(B31/Q31, "N.A.")</f>
        <v>5668.3329861111106</v>
      </c>
      <c r="AG31" s="4">
        <f t="shared" si="8"/>
        <v>9627.8597486826093</v>
      </c>
      <c r="AH31" s="4">
        <f t="shared" si="8"/>
        <v>8227.497865072588</v>
      </c>
      <c r="AI31" s="4" t="str">
        <f t="shared" si="8"/>
        <v>N.A.</v>
      </c>
      <c r="AJ31" s="4">
        <f t="shared" si="8"/>
        <v>2124.8684210526317</v>
      </c>
      <c r="AK31" s="4">
        <f t="shared" si="8"/>
        <v>22884.850746268654</v>
      </c>
      <c r="AL31" s="4">
        <f t="shared" si="8"/>
        <v>1795.0755774456522</v>
      </c>
      <c r="AM31" s="4">
        <f t="shared" si="8"/>
        <v>13688.812074001948</v>
      </c>
      <c r="AN31" s="4">
        <f t="shared" si="8"/>
        <v>0</v>
      </c>
      <c r="AO31" s="4" t="str">
        <f t="shared" si="8"/>
        <v>N.A.</v>
      </c>
      <c r="AP31" s="4">
        <f t="shared" si="8"/>
        <v>3490.0943019208457</v>
      </c>
      <c r="AQ31" s="4">
        <f t="shared" si="8"/>
        <v>11481.083942717854</v>
      </c>
      <c r="AR31" s="4"/>
    </row>
    <row r="32" spans="1:44" ht="15.75" thickBot="1" x14ac:dyDescent="0.3">
      <c r="A32" s="8" t="s">
        <v>0</v>
      </c>
      <c r="B32" s="42">
        <f>B31+C31</f>
        <v>160306915.99999997</v>
      </c>
      <c r="C32" s="43"/>
      <c r="D32" s="42">
        <f>D31+E31</f>
        <v>19268800</v>
      </c>
      <c r="E32" s="43"/>
      <c r="F32" s="42">
        <f>F31+G31</f>
        <v>30182969.999999996</v>
      </c>
      <c r="G32" s="43"/>
      <c r="H32" s="42">
        <f>H31+I31</f>
        <v>49255630</v>
      </c>
      <c r="I32" s="43"/>
      <c r="J32" s="42">
        <f>J31+K31</f>
        <v>0</v>
      </c>
      <c r="K32" s="43"/>
      <c r="L32" s="5"/>
      <c r="M32" s="2"/>
      <c r="N32" s="1">
        <f>B32+D32+F32+H32+J32</f>
        <v>259014315.99999997</v>
      </c>
      <c r="P32" s="8" t="s">
        <v>0</v>
      </c>
      <c r="Q32" s="42">
        <f>Q31+R31</f>
        <v>21388</v>
      </c>
      <c r="R32" s="43"/>
      <c r="S32" s="42">
        <f>S31+T31</f>
        <v>2342</v>
      </c>
      <c r="T32" s="43"/>
      <c r="U32" s="42">
        <f>U31+V31</f>
        <v>2422</v>
      </c>
      <c r="V32" s="43"/>
      <c r="W32" s="42">
        <f>W31+X31</f>
        <v>13830</v>
      </c>
      <c r="X32" s="43"/>
      <c r="Y32" s="42">
        <f>Y31+Z31</f>
        <v>4174</v>
      </c>
      <c r="Z32" s="43"/>
      <c r="AA32" s="5"/>
      <c r="AB32" s="2"/>
      <c r="AC32" s="1">
        <f>Q32+S32+U32+W32+Y32</f>
        <v>44156</v>
      </c>
      <c r="AE32" s="8" t="s">
        <v>0</v>
      </c>
      <c r="AF32" s="23">
        <f>IFERROR(B32/Q32,"N.A.")</f>
        <v>7495.1802880119676</v>
      </c>
      <c r="AG32" s="24"/>
      <c r="AH32" s="23">
        <f>IFERROR(D32/S32,"N.A.")</f>
        <v>8227.497865072588</v>
      </c>
      <c r="AI32" s="24"/>
      <c r="AJ32" s="23">
        <f>IFERROR(F32/U32,"N.A.")</f>
        <v>12462.002477291493</v>
      </c>
      <c r="AK32" s="24"/>
      <c r="AL32" s="23">
        <f>IFERROR(H32/W32,"N.A.")</f>
        <v>3561.5061460592915</v>
      </c>
      <c r="AM32" s="24"/>
      <c r="AN32" s="23">
        <f>IFERROR(J32/Y32,"N.A.")</f>
        <v>0</v>
      </c>
      <c r="AO32" s="24"/>
      <c r="AP32" s="5"/>
      <c r="AQ32" s="2"/>
      <c r="AR32" s="4">
        <f>IFERROR(N32/AC32, "N.A.")</f>
        <v>5865.8917474408909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5" t="s">
        <v>1</v>
      </c>
      <c r="B35" s="28" t="s">
        <v>2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  <c r="N35" s="25" t="s">
        <v>0</v>
      </c>
      <c r="P35" s="25" t="s">
        <v>1</v>
      </c>
      <c r="Q35" s="28" t="s">
        <v>2</v>
      </c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30"/>
      <c r="AC35" s="25" t="s">
        <v>0</v>
      </c>
      <c r="AE35" s="25" t="s">
        <v>1</v>
      </c>
      <c r="AF35" s="28" t="s">
        <v>2</v>
      </c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0"/>
      <c r="AR35" s="25" t="s">
        <v>0</v>
      </c>
    </row>
    <row r="36" spans="1:44" ht="15" customHeight="1" x14ac:dyDescent="0.25">
      <c r="A36" s="26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6"/>
      <c r="P36" s="26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6"/>
      <c r="AE36" s="26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6"/>
    </row>
    <row r="37" spans="1:44" ht="15.75" customHeight="1" thickBot="1" x14ac:dyDescent="0.3">
      <c r="A37" s="26"/>
      <c r="B37" s="38" t="s">
        <v>8</v>
      </c>
      <c r="C37" s="39"/>
      <c r="D37" s="40" t="s">
        <v>9</v>
      </c>
      <c r="E37" s="41"/>
      <c r="F37" s="36"/>
      <c r="G37" s="37"/>
      <c r="H37" s="36"/>
      <c r="I37" s="37"/>
      <c r="J37" s="36"/>
      <c r="K37" s="37"/>
      <c r="L37" s="36"/>
      <c r="M37" s="37"/>
      <c r="N37" s="26"/>
      <c r="P37" s="26"/>
      <c r="Q37" s="38" t="s">
        <v>8</v>
      </c>
      <c r="R37" s="39"/>
      <c r="S37" s="40" t="s">
        <v>9</v>
      </c>
      <c r="T37" s="41"/>
      <c r="U37" s="36"/>
      <c r="V37" s="37"/>
      <c r="W37" s="36"/>
      <c r="X37" s="37"/>
      <c r="Y37" s="36"/>
      <c r="Z37" s="37"/>
      <c r="AA37" s="36"/>
      <c r="AB37" s="37"/>
      <c r="AC37" s="26"/>
      <c r="AE37" s="26"/>
      <c r="AF37" s="38" t="s">
        <v>8</v>
      </c>
      <c r="AG37" s="39"/>
      <c r="AH37" s="40" t="s">
        <v>9</v>
      </c>
      <c r="AI37" s="41"/>
      <c r="AJ37" s="36"/>
      <c r="AK37" s="37"/>
      <c r="AL37" s="36"/>
      <c r="AM37" s="37"/>
      <c r="AN37" s="36"/>
      <c r="AO37" s="37"/>
      <c r="AP37" s="36"/>
      <c r="AQ37" s="37"/>
      <c r="AR37" s="26"/>
    </row>
    <row r="38" spans="1:44" ht="15.75" customHeight="1" thickBot="1" x14ac:dyDescent="0.3">
      <c r="A38" s="27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7"/>
      <c r="P38" s="27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7"/>
      <c r="AE38" s="27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7"/>
    </row>
    <row r="39" spans="1:44" ht="15.75" customHeight="1" thickBot="1" x14ac:dyDescent="0.3">
      <c r="A39" s="6" t="s">
        <v>12</v>
      </c>
      <c r="B39" s="4">
        <v>6426390</v>
      </c>
      <c r="C39" s="4"/>
      <c r="D39" s="4"/>
      <c r="E39" s="4"/>
      <c r="F39" s="4">
        <v>2252759.9999999995</v>
      </c>
      <c r="G39" s="4"/>
      <c r="H39" s="4">
        <v>21530410.000000004</v>
      </c>
      <c r="I39" s="4"/>
      <c r="J39" s="4">
        <v>0</v>
      </c>
      <c r="K39" s="4"/>
      <c r="L39" s="3">
        <f t="shared" ref="L39:M43" si="9">B39+D39+F39+H39+J39</f>
        <v>30209560.000000004</v>
      </c>
      <c r="M39" s="3">
        <f t="shared" si="9"/>
        <v>0</v>
      </c>
      <c r="N39" s="4">
        <f>L39+M39</f>
        <v>30209560.000000004</v>
      </c>
      <c r="P39" s="6" t="s">
        <v>12</v>
      </c>
      <c r="Q39" s="4">
        <v>2088</v>
      </c>
      <c r="R39" s="4">
        <v>0</v>
      </c>
      <c r="S39" s="4">
        <v>0</v>
      </c>
      <c r="T39" s="4">
        <v>0</v>
      </c>
      <c r="U39" s="4">
        <v>860</v>
      </c>
      <c r="V39" s="4">
        <v>0</v>
      </c>
      <c r="W39" s="4">
        <v>5922</v>
      </c>
      <c r="X39" s="4">
        <v>0</v>
      </c>
      <c r="Y39" s="4">
        <v>356</v>
      </c>
      <c r="Z39" s="4">
        <v>0</v>
      </c>
      <c r="AA39" s="3">
        <f t="shared" ref="AA39:AB43" si="10">Q39+S39+U39+W39+Y39</f>
        <v>9226</v>
      </c>
      <c r="AB39" s="3">
        <f t="shared" si="10"/>
        <v>0</v>
      </c>
      <c r="AC39" s="4">
        <f>AA39+AB39</f>
        <v>9226</v>
      </c>
      <c r="AE39" s="6" t="s">
        <v>12</v>
      </c>
      <c r="AF39" s="4">
        <f t="shared" ref="AF39:AR42" si="11">IFERROR(B39/Q39, "N.A.")</f>
        <v>3077.772988505747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2619.4883720930229</v>
      </c>
      <c r="AK39" s="4" t="str">
        <f t="shared" si="11"/>
        <v>N.A.</v>
      </c>
      <c r="AL39" s="4">
        <f t="shared" si="11"/>
        <v>3635.6653157716992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3274.3941036202041</v>
      </c>
      <c r="AQ39" s="4" t="str">
        <f t="shared" si="11"/>
        <v>N.A.</v>
      </c>
      <c r="AR39" s="4">
        <f t="shared" si="11"/>
        <v>3274.3941036202041</v>
      </c>
    </row>
    <row r="40" spans="1:44" ht="15.75" customHeight="1" thickBot="1" x14ac:dyDescent="0.3">
      <c r="A40" s="6" t="s">
        <v>13</v>
      </c>
      <c r="B40" s="4">
        <v>5915920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5915920</v>
      </c>
      <c r="M40" s="3">
        <f t="shared" si="9"/>
        <v>0</v>
      </c>
      <c r="N40" s="4">
        <f>L40+M40</f>
        <v>5915920</v>
      </c>
      <c r="P40" s="6" t="s">
        <v>13</v>
      </c>
      <c r="Q40" s="4">
        <v>1670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1670</v>
      </c>
      <c r="AB40" s="3">
        <f t="shared" si="10"/>
        <v>0</v>
      </c>
      <c r="AC40" s="4">
        <f>AA40+AB40</f>
        <v>1670</v>
      </c>
      <c r="AE40" s="6" t="s">
        <v>13</v>
      </c>
      <c r="AF40" s="4">
        <f t="shared" si="11"/>
        <v>3542.4670658682635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3542.4670658682635</v>
      </c>
      <c r="AQ40" s="4" t="str">
        <f t="shared" si="11"/>
        <v>N.A.</v>
      </c>
      <c r="AR40" s="4">
        <f t="shared" si="11"/>
        <v>3542.4670658682635</v>
      </c>
    </row>
    <row r="41" spans="1:44" ht="15.75" customHeight="1" thickBot="1" x14ac:dyDescent="0.3">
      <c r="A41" s="6" t="s">
        <v>14</v>
      </c>
      <c r="B41" s="4">
        <v>24863339.999999996</v>
      </c>
      <c r="C41" s="4">
        <v>51104880.000000007</v>
      </c>
      <c r="D41" s="4"/>
      <c r="E41" s="4"/>
      <c r="F41" s="4"/>
      <c r="G41" s="4"/>
      <c r="H41" s="4"/>
      <c r="I41" s="4">
        <v>8925480</v>
      </c>
      <c r="J41" s="4">
        <v>0</v>
      </c>
      <c r="K41" s="4"/>
      <c r="L41" s="3">
        <f t="shared" si="9"/>
        <v>24863339.999999996</v>
      </c>
      <c r="M41" s="3">
        <f t="shared" si="9"/>
        <v>60030360.000000007</v>
      </c>
      <c r="N41" s="4">
        <f>L41+M41</f>
        <v>84893700</v>
      </c>
      <c r="P41" s="6" t="s">
        <v>14</v>
      </c>
      <c r="Q41" s="4">
        <v>4470</v>
      </c>
      <c r="R41" s="4">
        <v>5324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1010</v>
      </c>
      <c r="Y41" s="4">
        <v>282</v>
      </c>
      <c r="Z41" s="4">
        <v>0</v>
      </c>
      <c r="AA41" s="3">
        <f t="shared" si="10"/>
        <v>4752</v>
      </c>
      <c r="AB41" s="3">
        <f t="shared" si="10"/>
        <v>6334</v>
      </c>
      <c r="AC41" s="4">
        <f>AA41+AB41</f>
        <v>11086</v>
      </c>
      <c r="AE41" s="6" t="s">
        <v>14</v>
      </c>
      <c r="AF41" s="4">
        <f t="shared" si="11"/>
        <v>5562.2684563758385</v>
      </c>
      <c r="AG41" s="4">
        <f t="shared" si="11"/>
        <v>9598.9631855747575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>
        <f t="shared" si="11"/>
        <v>8837.1089108910892</v>
      </c>
      <c r="AN41" s="4">
        <f t="shared" si="11"/>
        <v>0</v>
      </c>
      <c r="AO41" s="4" t="str">
        <f t="shared" si="11"/>
        <v>N.A.</v>
      </c>
      <c r="AP41" s="4">
        <f t="shared" si="11"/>
        <v>5232.1843434343427</v>
      </c>
      <c r="AQ41" s="4">
        <f t="shared" si="11"/>
        <v>9477.4802652352391</v>
      </c>
      <c r="AR41" s="4">
        <f t="shared" si="11"/>
        <v>7657.7394912502259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>
        <v>104250</v>
      </c>
      <c r="H42" s="4">
        <v>414408</v>
      </c>
      <c r="I42" s="4"/>
      <c r="J42" s="4"/>
      <c r="K42" s="4"/>
      <c r="L42" s="3">
        <f t="shared" si="9"/>
        <v>414408</v>
      </c>
      <c r="M42" s="3">
        <f t="shared" si="9"/>
        <v>104250</v>
      </c>
      <c r="N42" s="4">
        <f>L42+M42</f>
        <v>518658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456</v>
      </c>
      <c r="W42" s="4">
        <v>904</v>
      </c>
      <c r="X42" s="4">
        <v>0</v>
      </c>
      <c r="Y42" s="4">
        <v>0</v>
      </c>
      <c r="Z42" s="4">
        <v>0</v>
      </c>
      <c r="AA42" s="3">
        <f t="shared" si="10"/>
        <v>904</v>
      </c>
      <c r="AB42" s="3">
        <f t="shared" si="10"/>
        <v>456</v>
      </c>
      <c r="AC42" s="4">
        <f>AA42+AB42</f>
        <v>1360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>
        <f t="shared" si="11"/>
        <v>228.61842105263159</v>
      </c>
      <c r="AL42" s="4">
        <f t="shared" si="11"/>
        <v>458.4159292035398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>
        <f t="shared" si="11"/>
        <v>458.4159292035398</v>
      </c>
      <c r="AQ42" s="4">
        <f t="shared" si="11"/>
        <v>228.61842105263159</v>
      </c>
      <c r="AR42" s="4">
        <f t="shared" si="11"/>
        <v>381.36617647058824</v>
      </c>
    </row>
    <row r="43" spans="1:44" ht="15.75" customHeight="1" thickBot="1" x14ac:dyDescent="0.3">
      <c r="A43" s="7" t="s">
        <v>16</v>
      </c>
      <c r="B43" s="4">
        <v>37205650</v>
      </c>
      <c r="C43" s="4">
        <v>51104880.000000007</v>
      </c>
      <c r="D43" s="4"/>
      <c r="E43" s="4"/>
      <c r="F43" s="4">
        <v>2252759.9999999995</v>
      </c>
      <c r="G43" s="4">
        <v>104250</v>
      </c>
      <c r="H43" s="4">
        <v>21944818.000000004</v>
      </c>
      <c r="I43" s="4">
        <v>8925480</v>
      </c>
      <c r="J43" s="4">
        <v>0</v>
      </c>
      <c r="K43" s="4"/>
      <c r="L43" s="3">
        <f t="shared" si="9"/>
        <v>61403228</v>
      </c>
      <c r="M43" s="3">
        <f t="shared" si="9"/>
        <v>60134610.000000007</v>
      </c>
      <c r="N43" s="4"/>
      <c r="P43" s="7" t="s">
        <v>16</v>
      </c>
      <c r="Q43" s="4">
        <v>8228</v>
      </c>
      <c r="R43" s="4">
        <v>5324</v>
      </c>
      <c r="S43" s="4">
        <v>0</v>
      </c>
      <c r="T43" s="4">
        <v>0</v>
      </c>
      <c r="U43" s="4">
        <v>860</v>
      </c>
      <c r="V43" s="4">
        <v>456</v>
      </c>
      <c r="W43" s="4">
        <v>6826</v>
      </c>
      <c r="X43" s="4">
        <v>1010</v>
      </c>
      <c r="Y43" s="4">
        <v>638</v>
      </c>
      <c r="Z43" s="4">
        <v>0</v>
      </c>
      <c r="AA43" s="3">
        <f t="shared" si="10"/>
        <v>16552</v>
      </c>
      <c r="AB43" s="3">
        <f t="shared" si="10"/>
        <v>6790</v>
      </c>
      <c r="AC43" s="4"/>
      <c r="AE43" s="7" t="s">
        <v>16</v>
      </c>
      <c r="AF43" s="4">
        <f t="shared" ref="AF43:AQ43" si="12">IFERROR(B43/Q43, "N.A.")</f>
        <v>4521.8339815264953</v>
      </c>
      <c r="AG43" s="4">
        <f t="shared" si="12"/>
        <v>9598.9631855747575</v>
      </c>
      <c r="AH43" s="4" t="str">
        <f t="shared" si="12"/>
        <v>N.A.</v>
      </c>
      <c r="AI43" s="4" t="str">
        <f t="shared" si="12"/>
        <v>N.A.</v>
      </c>
      <c r="AJ43" s="4">
        <f t="shared" si="12"/>
        <v>2619.4883720930229</v>
      </c>
      <c r="AK43" s="4">
        <f t="shared" si="12"/>
        <v>228.61842105263159</v>
      </c>
      <c r="AL43" s="4">
        <f t="shared" si="12"/>
        <v>3214.8869030178735</v>
      </c>
      <c r="AM43" s="4">
        <f t="shared" si="12"/>
        <v>8837.1089108910892</v>
      </c>
      <c r="AN43" s="4">
        <f t="shared" si="12"/>
        <v>0</v>
      </c>
      <c r="AO43" s="4" t="str">
        <f t="shared" si="12"/>
        <v>N.A.</v>
      </c>
      <c r="AP43" s="4">
        <f t="shared" si="12"/>
        <v>3709.7165297245047</v>
      </c>
      <c r="AQ43" s="4">
        <f t="shared" si="12"/>
        <v>8856.3490427098677</v>
      </c>
      <c r="AR43" s="4"/>
    </row>
    <row r="44" spans="1:44" ht="15.75" thickBot="1" x14ac:dyDescent="0.3">
      <c r="A44" s="8" t="s">
        <v>0</v>
      </c>
      <c r="B44" s="42">
        <f>B43+C43</f>
        <v>88310530</v>
      </c>
      <c r="C44" s="43"/>
      <c r="D44" s="42">
        <f>D43+E43</f>
        <v>0</v>
      </c>
      <c r="E44" s="43"/>
      <c r="F44" s="42">
        <f>F43+G43</f>
        <v>2357009.9999999995</v>
      </c>
      <c r="G44" s="43"/>
      <c r="H44" s="42">
        <f>H43+I43</f>
        <v>30870298.000000004</v>
      </c>
      <c r="I44" s="43"/>
      <c r="J44" s="42">
        <f>J43+K43</f>
        <v>0</v>
      </c>
      <c r="K44" s="43"/>
      <c r="L44" s="5"/>
      <c r="M44" s="2"/>
      <c r="N44" s="1">
        <f>B44+D44+F44+H44+J44</f>
        <v>121537838</v>
      </c>
      <c r="P44" s="8" t="s">
        <v>0</v>
      </c>
      <c r="Q44" s="42">
        <f>Q43+R43</f>
        <v>13552</v>
      </c>
      <c r="R44" s="43"/>
      <c r="S44" s="42">
        <f>S43+T43</f>
        <v>0</v>
      </c>
      <c r="T44" s="43"/>
      <c r="U44" s="42">
        <f>U43+V43</f>
        <v>1316</v>
      </c>
      <c r="V44" s="43"/>
      <c r="W44" s="42">
        <f>W43+X43</f>
        <v>7836</v>
      </c>
      <c r="X44" s="43"/>
      <c r="Y44" s="42">
        <f>Y43+Z43</f>
        <v>638</v>
      </c>
      <c r="Z44" s="43"/>
      <c r="AA44" s="5"/>
      <c r="AB44" s="2"/>
      <c r="AC44" s="1">
        <f>Q44+S44+U44+W44+Y44</f>
        <v>23342</v>
      </c>
      <c r="AE44" s="8" t="s">
        <v>0</v>
      </c>
      <c r="AF44" s="23">
        <f>IFERROR(B44/Q44,"N.A.")</f>
        <v>6516.420454545455</v>
      </c>
      <c r="AG44" s="24"/>
      <c r="AH44" s="23" t="str">
        <f>IFERROR(D44/S44,"N.A.")</f>
        <v>N.A.</v>
      </c>
      <c r="AI44" s="24"/>
      <c r="AJ44" s="23">
        <f>IFERROR(F44/U44,"N.A.")</f>
        <v>1791.04103343465</v>
      </c>
      <c r="AK44" s="24"/>
      <c r="AL44" s="23">
        <f>IFERROR(H44/W44,"N.A.")</f>
        <v>3939.5479836651357</v>
      </c>
      <c r="AM44" s="24"/>
      <c r="AN44" s="23">
        <f>IFERROR(J44/Y44,"N.A.")</f>
        <v>0</v>
      </c>
      <c r="AO44" s="24"/>
      <c r="AP44" s="5"/>
      <c r="AQ44" s="2"/>
      <c r="AR44" s="4">
        <f>IFERROR(N44/AC44, "N.A.")</f>
        <v>5206.830520092537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45440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</row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5" t="s">
        <v>1</v>
      </c>
      <c r="B11" s="28" t="s">
        <v>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5" t="s">
        <v>0</v>
      </c>
      <c r="P11" s="25" t="s">
        <v>1</v>
      </c>
      <c r="Q11" s="28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0"/>
      <c r="AC11" s="25" t="s">
        <v>0</v>
      </c>
      <c r="AE11" s="25" t="s">
        <v>1</v>
      </c>
      <c r="AF11" s="28" t="s">
        <v>2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30"/>
      <c r="AR11" s="25" t="s">
        <v>0</v>
      </c>
    </row>
    <row r="12" spans="1:44" ht="15" customHeight="1" x14ac:dyDescent="0.25">
      <c r="A12" s="26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6"/>
      <c r="P12" s="26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6"/>
      <c r="AE12" s="26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6"/>
    </row>
    <row r="13" spans="1:44" ht="15.75" customHeight="1" thickBot="1" x14ac:dyDescent="0.3">
      <c r="A13" s="26"/>
      <c r="B13" s="38" t="s">
        <v>8</v>
      </c>
      <c r="C13" s="39"/>
      <c r="D13" s="40" t="s">
        <v>9</v>
      </c>
      <c r="E13" s="41"/>
      <c r="F13" s="36"/>
      <c r="G13" s="37"/>
      <c r="H13" s="36"/>
      <c r="I13" s="37"/>
      <c r="J13" s="36"/>
      <c r="K13" s="37"/>
      <c r="L13" s="36"/>
      <c r="M13" s="37"/>
      <c r="N13" s="26"/>
      <c r="P13" s="26"/>
      <c r="Q13" s="38" t="s">
        <v>8</v>
      </c>
      <c r="R13" s="39"/>
      <c r="S13" s="40" t="s">
        <v>9</v>
      </c>
      <c r="T13" s="41"/>
      <c r="U13" s="36"/>
      <c r="V13" s="37"/>
      <c r="W13" s="36"/>
      <c r="X13" s="37"/>
      <c r="Y13" s="36"/>
      <c r="Z13" s="37"/>
      <c r="AA13" s="36"/>
      <c r="AB13" s="37"/>
      <c r="AC13" s="26"/>
      <c r="AE13" s="26"/>
      <c r="AF13" s="38" t="s">
        <v>8</v>
      </c>
      <c r="AG13" s="39"/>
      <c r="AH13" s="40" t="s">
        <v>9</v>
      </c>
      <c r="AI13" s="41"/>
      <c r="AJ13" s="36"/>
      <c r="AK13" s="37"/>
      <c r="AL13" s="36"/>
      <c r="AM13" s="37"/>
      <c r="AN13" s="36"/>
      <c r="AO13" s="37"/>
      <c r="AP13" s="36"/>
      <c r="AQ13" s="37"/>
      <c r="AR13" s="26"/>
    </row>
    <row r="14" spans="1:44" ht="15.75" customHeight="1" thickBot="1" x14ac:dyDescent="0.3">
      <c r="A14" s="27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7"/>
      <c r="P14" s="27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7"/>
      <c r="AE14" s="27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7"/>
    </row>
    <row r="15" spans="1:44" ht="15.75" customHeight="1" thickBot="1" x14ac:dyDescent="0.3">
      <c r="A15" s="6" t="s">
        <v>12</v>
      </c>
      <c r="B15" s="4">
        <v>14202900</v>
      </c>
      <c r="C15" s="4"/>
      <c r="D15" s="4">
        <v>1741500</v>
      </c>
      <c r="E15" s="4"/>
      <c r="F15" s="4">
        <v>2201600</v>
      </c>
      <c r="G15" s="4"/>
      <c r="H15" s="4">
        <v>7099100</v>
      </c>
      <c r="I15" s="4"/>
      <c r="J15" s="4">
        <v>0</v>
      </c>
      <c r="K15" s="4"/>
      <c r="L15" s="3">
        <f t="shared" ref="L15:M18" si="0">B15+D15+F15+H15+J15</f>
        <v>25245100</v>
      </c>
      <c r="M15" s="3">
        <f t="shared" si="0"/>
        <v>0</v>
      </c>
      <c r="N15" s="4">
        <f>L15+M15</f>
        <v>25245100</v>
      </c>
      <c r="P15" s="6" t="s">
        <v>12</v>
      </c>
      <c r="Q15" s="4">
        <v>1282</v>
      </c>
      <c r="R15" s="4">
        <v>0</v>
      </c>
      <c r="S15" s="4">
        <v>270</v>
      </c>
      <c r="T15" s="4">
        <v>0</v>
      </c>
      <c r="U15" s="4">
        <v>128</v>
      </c>
      <c r="V15" s="4">
        <v>0</v>
      </c>
      <c r="W15" s="4">
        <v>1382</v>
      </c>
      <c r="X15" s="4">
        <v>0</v>
      </c>
      <c r="Y15" s="4">
        <v>128</v>
      </c>
      <c r="Z15" s="4">
        <v>0</v>
      </c>
      <c r="AA15" s="3">
        <f t="shared" ref="AA15:AB19" si="1">Q15+S15+U15+W15+Y15</f>
        <v>3190</v>
      </c>
      <c r="AB15" s="3">
        <f t="shared" si="1"/>
        <v>0</v>
      </c>
      <c r="AC15" s="4">
        <f>AA15+AB15</f>
        <v>3190</v>
      </c>
      <c r="AE15" s="6" t="s">
        <v>12</v>
      </c>
      <c r="AF15" s="4">
        <f t="shared" ref="AF15:AR18" si="2">IFERROR(B15/Q15, "N.A.")</f>
        <v>11078.705148205929</v>
      </c>
      <c r="AG15" s="4" t="str">
        <f t="shared" si="2"/>
        <v>N.A.</v>
      </c>
      <c r="AH15" s="4">
        <f t="shared" si="2"/>
        <v>6450</v>
      </c>
      <c r="AI15" s="4" t="str">
        <f t="shared" si="2"/>
        <v>N.A.</v>
      </c>
      <c r="AJ15" s="4">
        <f t="shared" si="2"/>
        <v>17200</v>
      </c>
      <c r="AK15" s="4" t="str">
        <f t="shared" si="2"/>
        <v>N.A.</v>
      </c>
      <c r="AL15" s="4">
        <f t="shared" si="2"/>
        <v>5136.8306801736617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7913.8244514106582</v>
      </c>
      <c r="AQ15" s="4" t="str">
        <f t="shared" si="2"/>
        <v>N.A.</v>
      </c>
      <c r="AR15" s="4">
        <f t="shared" si="2"/>
        <v>7913.8244514106582</v>
      </c>
    </row>
    <row r="16" spans="1:44" ht="15.75" customHeight="1" thickBot="1" x14ac:dyDescent="0.3">
      <c r="A16" s="6" t="s">
        <v>13</v>
      </c>
      <c r="B16" s="4">
        <v>7211960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7211960</v>
      </c>
      <c r="M16" s="3">
        <f t="shared" si="0"/>
        <v>0</v>
      </c>
      <c r="N16" s="4">
        <f>L16+M16</f>
        <v>7211960</v>
      </c>
      <c r="P16" s="6" t="s">
        <v>13</v>
      </c>
      <c r="Q16" s="4">
        <v>877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877</v>
      </c>
      <c r="AB16" s="3">
        <f t="shared" si="1"/>
        <v>0</v>
      </c>
      <c r="AC16" s="4">
        <f>AA16+AB16</f>
        <v>877</v>
      </c>
      <c r="AE16" s="6" t="s">
        <v>13</v>
      </c>
      <c r="AF16" s="4">
        <f t="shared" si="2"/>
        <v>8223.4435575826683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8223.4435575826683</v>
      </c>
      <c r="AQ16" s="4" t="str">
        <f t="shared" si="2"/>
        <v>N.A.</v>
      </c>
      <c r="AR16" s="4">
        <f t="shared" si="2"/>
        <v>8223.4435575826683</v>
      </c>
    </row>
    <row r="17" spans="1:44" ht="15.75" customHeight="1" thickBot="1" x14ac:dyDescent="0.3">
      <c r="A17" s="6" t="s">
        <v>14</v>
      </c>
      <c r="B17" s="4">
        <v>17281270</v>
      </c>
      <c r="C17" s="4">
        <v>34410830.000000007</v>
      </c>
      <c r="D17" s="4"/>
      <c r="E17" s="4"/>
      <c r="F17" s="4"/>
      <c r="G17" s="4"/>
      <c r="H17" s="4"/>
      <c r="I17" s="4"/>
      <c r="J17" s="4"/>
      <c r="K17" s="4"/>
      <c r="L17" s="3">
        <f t="shared" si="0"/>
        <v>17281270</v>
      </c>
      <c r="M17" s="3">
        <f t="shared" si="0"/>
        <v>34410830.000000007</v>
      </c>
      <c r="N17" s="4">
        <f>L17+M17</f>
        <v>51692100.000000007</v>
      </c>
      <c r="P17" s="6" t="s">
        <v>14</v>
      </c>
      <c r="Q17" s="4">
        <v>2446</v>
      </c>
      <c r="R17" s="4">
        <v>3755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3">
        <f t="shared" si="1"/>
        <v>2446</v>
      </c>
      <c r="AB17" s="3">
        <f t="shared" si="1"/>
        <v>3755</v>
      </c>
      <c r="AC17" s="4">
        <f>AA17+AB17</f>
        <v>6201</v>
      </c>
      <c r="AE17" s="6" t="s">
        <v>14</v>
      </c>
      <c r="AF17" s="4">
        <f t="shared" si="2"/>
        <v>7065.1144726083403</v>
      </c>
      <c r="AG17" s="4">
        <f t="shared" si="2"/>
        <v>9164.0026631158471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>
        <f t="shared" si="2"/>
        <v>7065.1144726083403</v>
      </c>
      <c r="AQ17" s="4">
        <f t="shared" si="2"/>
        <v>9164.0026631158471</v>
      </c>
      <c r="AR17" s="4">
        <f t="shared" si="2"/>
        <v>8336.0909530720855</v>
      </c>
    </row>
    <row r="18" spans="1:44" ht="15.75" customHeight="1" thickBot="1" x14ac:dyDescent="0.3">
      <c r="A18" s="6" t="s">
        <v>15</v>
      </c>
      <c r="B18" s="4"/>
      <c r="C18" s="4"/>
      <c r="D18" s="4">
        <v>0</v>
      </c>
      <c r="E18" s="4"/>
      <c r="F18" s="4"/>
      <c r="G18" s="4"/>
      <c r="H18" s="4"/>
      <c r="I18" s="4"/>
      <c r="J18" s="4"/>
      <c r="K18" s="4"/>
      <c r="L18" s="3">
        <f t="shared" si="0"/>
        <v>0</v>
      </c>
      <c r="M18" s="3">
        <f t="shared" si="0"/>
        <v>0</v>
      </c>
      <c r="N18" s="4">
        <f>L18+M18</f>
        <v>0</v>
      </c>
      <c r="P18" s="6" t="s">
        <v>15</v>
      </c>
      <c r="Q18" s="4">
        <v>0</v>
      </c>
      <c r="R18" s="4">
        <v>0</v>
      </c>
      <c r="S18" s="4">
        <v>128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3">
        <f t="shared" si="1"/>
        <v>128</v>
      </c>
      <c r="AB18" s="3">
        <f t="shared" si="1"/>
        <v>0</v>
      </c>
      <c r="AC18" s="4">
        <f>AA18+AB18</f>
        <v>128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>
        <f t="shared" si="2"/>
        <v>0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 t="str">
        <f t="shared" si="2"/>
        <v>N.A.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0</v>
      </c>
      <c r="AQ18" s="4" t="str">
        <f t="shared" si="2"/>
        <v>N.A.</v>
      </c>
      <c r="AR18" s="4">
        <f t="shared" si="2"/>
        <v>0</v>
      </c>
    </row>
    <row r="19" spans="1:44" ht="15.75" customHeight="1" thickBot="1" x14ac:dyDescent="0.3">
      <c r="A19" s="7" t="s">
        <v>16</v>
      </c>
      <c r="B19" s="4">
        <v>38696129.999999993</v>
      </c>
      <c r="C19" s="4">
        <v>34410830.000000007</v>
      </c>
      <c r="D19" s="4">
        <v>1741500</v>
      </c>
      <c r="E19" s="4"/>
      <c r="F19" s="4">
        <v>2201600</v>
      </c>
      <c r="G19" s="4"/>
      <c r="H19" s="4">
        <v>7099100</v>
      </c>
      <c r="I19" s="4"/>
      <c r="J19" s="4">
        <v>0</v>
      </c>
      <c r="K19" s="4"/>
      <c r="L19" s="3">
        <f t="shared" ref="L19:M19" si="3">SUM(L15:L18)</f>
        <v>49738330</v>
      </c>
      <c r="M19" s="3">
        <f t="shared" si="3"/>
        <v>34410830.000000007</v>
      </c>
      <c r="N19" s="4"/>
      <c r="P19" s="7" t="s">
        <v>16</v>
      </c>
      <c r="Q19" s="4">
        <v>4605</v>
      </c>
      <c r="R19" s="4">
        <v>3755</v>
      </c>
      <c r="S19" s="4">
        <v>398</v>
      </c>
      <c r="T19" s="4">
        <v>0</v>
      </c>
      <c r="U19" s="4">
        <v>128</v>
      </c>
      <c r="V19" s="4">
        <v>0</v>
      </c>
      <c r="W19" s="4">
        <v>1382</v>
      </c>
      <c r="X19" s="4">
        <v>0</v>
      </c>
      <c r="Y19" s="4">
        <v>128</v>
      </c>
      <c r="Z19" s="4">
        <v>0</v>
      </c>
      <c r="AA19" s="3">
        <f t="shared" si="1"/>
        <v>6641</v>
      </c>
      <c r="AB19" s="3">
        <f t="shared" si="1"/>
        <v>3755</v>
      </c>
      <c r="AC19" s="4"/>
      <c r="AE19" s="7" t="s">
        <v>16</v>
      </c>
      <c r="AF19" s="4">
        <f t="shared" ref="AF19:AQ19" si="4">IFERROR(B19/Q19, "N.A.")</f>
        <v>8403.0684039087937</v>
      </c>
      <c r="AG19" s="4">
        <f t="shared" si="4"/>
        <v>9164.0026631158471</v>
      </c>
      <c r="AH19" s="4">
        <f t="shared" si="4"/>
        <v>4375.6281407035176</v>
      </c>
      <c r="AI19" s="4" t="str">
        <f t="shared" si="4"/>
        <v>N.A.</v>
      </c>
      <c r="AJ19" s="4">
        <f t="shared" si="4"/>
        <v>17200</v>
      </c>
      <c r="AK19" s="4" t="str">
        <f t="shared" si="4"/>
        <v>N.A.</v>
      </c>
      <c r="AL19" s="4">
        <f t="shared" si="4"/>
        <v>5136.8306801736617</v>
      </c>
      <c r="AM19" s="4" t="str">
        <f t="shared" si="4"/>
        <v>N.A.</v>
      </c>
      <c r="AN19" s="4">
        <f t="shared" si="4"/>
        <v>0</v>
      </c>
      <c r="AO19" s="4" t="str">
        <f t="shared" si="4"/>
        <v>N.A.</v>
      </c>
      <c r="AP19" s="4">
        <f t="shared" si="4"/>
        <v>7489.5843999397684</v>
      </c>
      <c r="AQ19" s="4">
        <f t="shared" si="4"/>
        <v>9164.0026631158471</v>
      </c>
      <c r="AR19" s="4"/>
    </row>
    <row r="20" spans="1:44" ht="15.75" thickBot="1" x14ac:dyDescent="0.3">
      <c r="A20" s="8" t="s">
        <v>0</v>
      </c>
      <c r="B20" s="42">
        <f>B19+C19</f>
        <v>73106960</v>
      </c>
      <c r="C20" s="43"/>
      <c r="D20" s="42">
        <f>D19+E19</f>
        <v>1741500</v>
      </c>
      <c r="E20" s="43"/>
      <c r="F20" s="42">
        <f>F19+G19</f>
        <v>2201600</v>
      </c>
      <c r="G20" s="43"/>
      <c r="H20" s="42">
        <f>H19+I19</f>
        <v>7099100</v>
      </c>
      <c r="I20" s="43"/>
      <c r="J20" s="42">
        <f>J19+K19</f>
        <v>0</v>
      </c>
      <c r="K20" s="43"/>
      <c r="L20" s="5"/>
      <c r="M20" s="2"/>
      <c r="N20" s="1">
        <f>B20+D20+F20+H20+J20</f>
        <v>84149160</v>
      </c>
      <c r="P20" s="8" t="s">
        <v>0</v>
      </c>
      <c r="Q20" s="42">
        <f>Q19+R19</f>
        <v>8360</v>
      </c>
      <c r="R20" s="43"/>
      <c r="S20" s="42">
        <f>S19+T19</f>
        <v>398</v>
      </c>
      <c r="T20" s="43"/>
      <c r="U20" s="42">
        <f>U19+V19</f>
        <v>128</v>
      </c>
      <c r="V20" s="43"/>
      <c r="W20" s="42">
        <f>W19+X19</f>
        <v>1382</v>
      </c>
      <c r="X20" s="43"/>
      <c r="Y20" s="42">
        <f>Y19+Z19</f>
        <v>128</v>
      </c>
      <c r="Z20" s="43"/>
      <c r="AA20" s="5"/>
      <c r="AB20" s="2"/>
      <c r="AC20" s="1">
        <f>Q20+S20+U20+W20+Y20</f>
        <v>10396</v>
      </c>
      <c r="AE20" s="8" t="s">
        <v>0</v>
      </c>
      <c r="AF20" s="23">
        <f>IFERROR(B20/Q20,"N.A.")</f>
        <v>8744.8516746411478</v>
      </c>
      <c r="AG20" s="24"/>
      <c r="AH20" s="23">
        <f>IFERROR(D20/S20,"N.A.")</f>
        <v>4375.6281407035176</v>
      </c>
      <c r="AI20" s="24"/>
      <c r="AJ20" s="23">
        <f>IFERROR(F20/U20,"N.A.")</f>
        <v>17200</v>
      </c>
      <c r="AK20" s="24"/>
      <c r="AL20" s="23">
        <f>IFERROR(H20/W20,"N.A.")</f>
        <v>5136.8306801736617</v>
      </c>
      <c r="AM20" s="24"/>
      <c r="AN20" s="23">
        <f>IFERROR(J20/Y20,"N.A.")</f>
        <v>0</v>
      </c>
      <c r="AO20" s="24"/>
      <c r="AP20" s="5"/>
      <c r="AQ20" s="2"/>
      <c r="AR20" s="4">
        <f>IFERROR(N20/AC20, "N.A.")</f>
        <v>8094.3786071565983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5" t="s">
        <v>1</v>
      </c>
      <c r="B23" s="28" t="s">
        <v>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25" t="s">
        <v>0</v>
      </c>
      <c r="P23" s="25" t="s">
        <v>1</v>
      </c>
      <c r="Q23" s="28" t="s">
        <v>2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0"/>
      <c r="AC23" s="25" t="s">
        <v>0</v>
      </c>
      <c r="AE23" s="25" t="s">
        <v>1</v>
      </c>
      <c r="AF23" s="28" t="s">
        <v>2</v>
      </c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0"/>
      <c r="AR23" s="25" t="s">
        <v>0</v>
      </c>
    </row>
    <row r="24" spans="1:44" ht="15" customHeight="1" x14ac:dyDescent="0.25">
      <c r="A24" s="26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6"/>
      <c r="P24" s="26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6"/>
      <c r="AE24" s="26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6"/>
    </row>
    <row r="25" spans="1:44" ht="15.75" customHeight="1" thickBot="1" x14ac:dyDescent="0.3">
      <c r="A25" s="26"/>
      <c r="B25" s="38" t="s">
        <v>8</v>
      </c>
      <c r="C25" s="39"/>
      <c r="D25" s="40" t="s">
        <v>9</v>
      </c>
      <c r="E25" s="41"/>
      <c r="F25" s="36"/>
      <c r="G25" s="37"/>
      <c r="H25" s="36"/>
      <c r="I25" s="37"/>
      <c r="J25" s="36"/>
      <c r="K25" s="37"/>
      <c r="L25" s="36"/>
      <c r="M25" s="37"/>
      <c r="N25" s="26"/>
      <c r="P25" s="26"/>
      <c r="Q25" s="38" t="s">
        <v>8</v>
      </c>
      <c r="R25" s="39"/>
      <c r="S25" s="40" t="s">
        <v>9</v>
      </c>
      <c r="T25" s="41"/>
      <c r="U25" s="36"/>
      <c r="V25" s="37"/>
      <c r="W25" s="36"/>
      <c r="X25" s="37"/>
      <c r="Y25" s="36"/>
      <c r="Z25" s="37"/>
      <c r="AA25" s="36"/>
      <c r="AB25" s="37"/>
      <c r="AC25" s="26"/>
      <c r="AE25" s="26"/>
      <c r="AF25" s="38" t="s">
        <v>8</v>
      </c>
      <c r="AG25" s="39"/>
      <c r="AH25" s="40" t="s">
        <v>9</v>
      </c>
      <c r="AI25" s="41"/>
      <c r="AJ25" s="36"/>
      <c r="AK25" s="37"/>
      <c r="AL25" s="36"/>
      <c r="AM25" s="37"/>
      <c r="AN25" s="36"/>
      <c r="AO25" s="37"/>
      <c r="AP25" s="36"/>
      <c r="AQ25" s="37"/>
      <c r="AR25" s="26"/>
    </row>
    <row r="26" spans="1:44" ht="15.75" customHeight="1" thickBot="1" x14ac:dyDescent="0.3">
      <c r="A26" s="27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7"/>
      <c r="P26" s="27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7"/>
      <c r="AE26" s="27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7"/>
    </row>
    <row r="27" spans="1:44" ht="15.75" customHeight="1" thickBot="1" x14ac:dyDescent="0.3">
      <c r="A27" s="6" t="s">
        <v>12</v>
      </c>
      <c r="B27" s="4">
        <v>14202900</v>
      </c>
      <c r="C27" s="4"/>
      <c r="D27" s="4">
        <v>1741500</v>
      </c>
      <c r="E27" s="4"/>
      <c r="F27" s="4">
        <v>2201600</v>
      </c>
      <c r="G27" s="4"/>
      <c r="H27" s="4">
        <v>5805000</v>
      </c>
      <c r="I27" s="4"/>
      <c r="J27" s="4">
        <v>0</v>
      </c>
      <c r="K27" s="4"/>
      <c r="L27" s="3">
        <f t="shared" ref="L27:M31" si="5">B27+D27+F27+H27+J27</f>
        <v>23951000</v>
      </c>
      <c r="M27" s="3">
        <f t="shared" si="5"/>
        <v>0</v>
      </c>
      <c r="N27" s="4">
        <f>L27+M27</f>
        <v>23951000</v>
      </c>
      <c r="P27" s="6" t="s">
        <v>12</v>
      </c>
      <c r="Q27" s="4">
        <v>1282</v>
      </c>
      <c r="R27" s="4">
        <v>0</v>
      </c>
      <c r="S27" s="4">
        <v>270</v>
      </c>
      <c r="T27" s="4">
        <v>0</v>
      </c>
      <c r="U27" s="4">
        <v>128</v>
      </c>
      <c r="V27" s="4">
        <v>0</v>
      </c>
      <c r="W27" s="4">
        <v>1087</v>
      </c>
      <c r="X27" s="4">
        <v>0</v>
      </c>
      <c r="Y27" s="4">
        <v>128</v>
      </c>
      <c r="Z27" s="4">
        <v>0</v>
      </c>
      <c r="AA27" s="3">
        <f t="shared" ref="AA27:AB31" si="6">Q27+S27+U27+W27+Y27</f>
        <v>2895</v>
      </c>
      <c r="AB27" s="3">
        <f t="shared" si="6"/>
        <v>0</v>
      </c>
      <c r="AC27" s="4">
        <f>AA27+AB27</f>
        <v>2895</v>
      </c>
      <c r="AE27" s="6" t="s">
        <v>12</v>
      </c>
      <c r="AF27" s="4">
        <f t="shared" ref="AF27:AR30" si="7">IFERROR(B27/Q27, "N.A.")</f>
        <v>11078.705148205929</v>
      </c>
      <c r="AG27" s="4" t="str">
        <f t="shared" si="7"/>
        <v>N.A.</v>
      </c>
      <c r="AH27" s="4">
        <f t="shared" si="7"/>
        <v>6450</v>
      </c>
      <c r="AI27" s="4" t="str">
        <f t="shared" si="7"/>
        <v>N.A.</v>
      </c>
      <c r="AJ27" s="4">
        <f t="shared" si="7"/>
        <v>17200</v>
      </c>
      <c r="AK27" s="4" t="str">
        <f t="shared" si="7"/>
        <v>N.A.</v>
      </c>
      <c r="AL27" s="4">
        <f t="shared" si="7"/>
        <v>5340.3863845446185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8273.2297063903279</v>
      </c>
      <c r="AQ27" s="4" t="str">
        <f t="shared" si="7"/>
        <v>N.A.</v>
      </c>
      <c r="AR27" s="4">
        <f t="shared" si="7"/>
        <v>8273.2297063903279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6321000</v>
      </c>
      <c r="C29" s="4">
        <v>30374110</v>
      </c>
      <c r="D29" s="4"/>
      <c r="E29" s="4"/>
      <c r="F29" s="4"/>
      <c r="G29" s="4"/>
      <c r="H29" s="4"/>
      <c r="I29" s="4"/>
      <c r="J29" s="4"/>
      <c r="K29" s="4"/>
      <c r="L29" s="3">
        <f t="shared" si="5"/>
        <v>6321000</v>
      </c>
      <c r="M29" s="3">
        <f t="shared" si="5"/>
        <v>30374110</v>
      </c>
      <c r="N29" s="4">
        <f>L29+M29</f>
        <v>36695110</v>
      </c>
      <c r="P29" s="6" t="s">
        <v>14</v>
      </c>
      <c r="Q29" s="4">
        <v>607</v>
      </c>
      <c r="R29" s="4">
        <v>2785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607</v>
      </c>
      <c r="AB29" s="3">
        <f t="shared" si="6"/>
        <v>2785</v>
      </c>
      <c r="AC29" s="4">
        <f>AA29+AB29</f>
        <v>3392</v>
      </c>
      <c r="AE29" s="6" t="s">
        <v>14</v>
      </c>
      <c r="AF29" s="4">
        <f t="shared" si="7"/>
        <v>10413.509060955519</v>
      </c>
      <c r="AG29" s="4">
        <f t="shared" si="7"/>
        <v>10906.323159784561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10413.509060955519</v>
      </c>
      <c r="AQ29" s="4">
        <f t="shared" si="7"/>
        <v>10906.323159784561</v>
      </c>
      <c r="AR29" s="4">
        <f t="shared" si="7"/>
        <v>10818.133844339623</v>
      </c>
    </row>
    <row r="30" spans="1:44" ht="15.75" customHeight="1" thickBot="1" x14ac:dyDescent="0.3">
      <c r="A30" s="6" t="s">
        <v>15</v>
      </c>
      <c r="B30" s="4"/>
      <c r="C30" s="4"/>
      <c r="D30" s="4">
        <v>0</v>
      </c>
      <c r="E30" s="4"/>
      <c r="F30" s="4"/>
      <c r="G30" s="4"/>
      <c r="H30" s="4"/>
      <c r="I30" s="4"/>
      <c r="J30" s="4"/>
      <c r="K30" s="4"/>
      <c r="L30" s="3">
        <f t="shared" si="5"/>
        <v>0</v>
      </c>
      <c r="M30" s="3">
        <f t="shared" si="5"/>
        <v>0</v>
      </c>
      <c r="N30" s="4">
        <f>L30+M30</f>
        <v>0</v>
      </c>
      <c r="P30" s="6" t="s">
        <v>15</v>
      </c>
      <c r="Q30" s="4">
        <v>0</v>
      </c>
      <c r="R30" s="4">
        <v>0</v>
      </c>
      <c r="S30" s="4">
        <v>128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128</v>
      </c>
      <c r="AB30" s="3">
        <f t="shared" si="6"/>
        <v>0</v>
      </c>
      <c r="AC30" s="4">
        <f>AA30+AB30</f>
        <v>128</v>
      </c>
      <c r="AE30" s="6" t="s">
        <v>15</v>
      </c>
      <c r="AF30" s="4" t="str">
        <f t="shared" si="7"/>
        <v>N.A.</v>
      </c>
      <c r="AG30" s="4" t="str">
        <f t="shared" si="7"/>
        <v>N.A.</v>
      </c>
      <c r="AH30" s="4">
        <f t="shared" si="7"/>
        <v>0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0</v>
      </c>
      <c r="AQ30" s="4" t="str">
        <f t="shared" si="7"/>
        <v>N.A.</v>
      </c>
      <c r="AR30" s="4">
        <f t="shared" si="7"/>
        <v>0</v>
      </c>
    </row>
    <row r="31" spans="1:44" ht="15.75" customHeight="1" thickBot="1" x14ac:dyDescent="0.3">
      <c r="A31" s="7" t="s">
        <v>16</v>
      </c>
      <c r="B31" s="4">
        <v>20523900</v>
      </c>
      <c r="C31" s="4">
        <v>30374110</v>
      </c>
      <c r="D31" s="4">
        <v>1741500</v>
      </c>
      <c r="E31" s="4"/>
      <c r="F31" s="4">
        <v>2201600</v>
      </c>
      <c r="G31" s="4"/>
      <c r="H31" s="4">
        <v>5805000</v>
      </c>
      <c r="I31" s="4"/>
      <c r="J31" s="4">
        <v>0</v>
      </c>
      <c r="K31" s="4"/>
      <c r="L31" s="3">
        <f t="shared" si="5"/>
        <v>30272000</v>
      </c>
      <c r="M31" s="3">
        <f t="shared" si="5"/>
        <v>30374110</v>
      </c>
      <c r="N31" s="4"/>
      <c r="P31" s="7" t="s">
        <v>16</v>
      </c>
      <c r="Q31" s="4">
        <v>1889</v>
      </c>
      <c r="R31" s="4">
        <v>2785</v>
      </c>
      <c r="S31" s="4">
        <v>398</v>
      </c>
      <c r="T31" s="4">
        <v>0</v>
      </c>
      <c r="U31" s="4">
        <v>128</v>
      </c>
      <c r="V31" s="4">
        <v>0</v>
      </c>
      <c r="W31" s="4">
        <v>1087</v>
      </c>
      <c r="X31" s="4">
        <v>0</v>
      </c>
      <c r="Y31" s="4">
        <v>128</v>
      </c>
      <c r="Z31" s="4">
        <v>0</v>
      </c>
      <c r="AA31" s="3">
        <f t="shared" si="6"/>
        <v>3630</v>
      </c>
      <c r="AB31" s="3">
        <f t="shared" si="6"/>
        <v>2785</v>
      </c>
      <c r="AC31" s="4"/>
      <c r="AE31" s="7" t="s">
        <v>16</v>
      </c>
      <c r="AF31" s="4">
        <f t="shared" ref="AF31:AQ31" si="8">IFERROR(B31/Q31, "N.A.")</f>
        <v>10864.955002646902</v>
      </c>
      <c r="AG31" s="4">
        <f t="shared" si="8"/>
        <v>10906.323159784561</v>
      </c>
      <c r="AH31" s="4">
        <f t="shared" si="8"/>
        <v>4375.6281407035176</v>
      </c>
      <c r="AI31" s="4" t="str">
        <f t="shared" si="8"/>
        <v>N.A.</v>
      </c>
      <c r="AJ31" s="4">
        <f t="shared" si="8"/>
        <v>17200</v>
      </c>
      <c r="AK31" s="4" t="str">
        <f t="shared" si="8"/>
        <v>N.A.</v>
      </c>
      <c r="AL31" s="4">
        <f t="shared" si="8"/>
        <v>5340.3863845446185</v>
      </c>
      <c r="AM31" s="4" t="str">
        <f t="shared" si="8"/>
        <v>N.A.</v>
      </c>
      <c r="AN31" s="4">
        <f t="shared" si="8"/>
        <v>0</v>
      </c>
      <c r="AO31" s="4" t="str">
        <f t="shared" si="8"/>
        <v>N.A.</v>
      </c>
      <c r="AP31" s="4">
        <f t="shared" si="8"/>
        <v>8339.3939393939399</v>
      </c>
      <c r="AQ31" s="4">
        <f t="shared" si="8"/>
        <v>10906.323159784561</v>
      </c>
      <c r="AR31" s="4"/>
    </row>
    <row r="32" spans="1:44" ht="15.75" thickBot="1" x14ac:dyDescent="0.3">
      <c r="A32" s="8" t="s">
        <v>0</v>
      </c>
      <c r="B32" s="42">
        <f>B31+C31</f>
        <v>50898010</v>
      </c>
      <c r="C32" s="43"/>
      <c r="D32" s="42">
        <f>D31+E31</f>
        <v>1741500</v>
      </c>
      <c r="E32" s="43"/>
      <c r="F32" s="42">
        <f>F31+G31</f>
        <v>2201600</v>
      </c>
      <c r="G32" s="43"/>
      <c r="H32" s="42">
        <f>H31+I31</f>
        <v>5805000</v>
      </c>
      <c r="I32" s="43"/>
      <c r="J32" s="42">
        <f>J31+K31</f>
        <v>0</v>
      </c>
      <c r="K32" s="43"/>
      <c r="L32" s="5"/>
      <c r="M32" s="2"/>
      <c r="N32" s="1">
        <f>B32+D32+F32+H32+J32</f>
        <v>60646110</v>
      </c>
      <c r="P32" s="8" t="s">
        <v>0</v>
      </c>
      <c r="Q32" s="42">
        <f>Q31+R31</f>
        <v>4674</v>
      </c>
      <c r="R32" s="43"/>
      <c r="S32" s="42">
        <f>S31+T31</f>
        <v>398</v>
      </c>
      <c r="T32" s="43"/>
      <c r="U32" s="42">
        <f>U31+V31</f>
        <v>128</v>
      </c>
      <c r="V32" s="43"/>
      <c r="W32" s="42">
        <f>W31+X31</f>
        <v>1087</v>
      </c>
      <c r="X32" s="43"/>
      <c r="Y32" s="42">
        <f>Y31+Z31</f>
        <v>128</v>
      </c>
      <c r="Z32" s="43"/>
      <c r="AA32" s="5"/>
      <c r="AB32" s="2"/>
      <c r="AC32" s="1">
        <f>Q32+S32+U32+W32+Y32</f>
        <v>6415</v>
      </c>
      <c r="AE32" s="8" t="s">
        <v>0</v>
      </c>
      <c r="AF32" s="23">
        <f>IFERROR(B32/Q32,"N.A.")</f>
        <v>10889.604193410356</v>
      </c>
      <c r="AG32" s="24"/>
      <c r="AH32" s="23">
        <f>IFERROR(D32/S32,"N.A.")</f>
        <v>4375.6281407035176</v>
      </c>
      <c r="AI32" s="24"/>
      <c r="AJ32" s="23">
        <f>IFERROR(F32/U32,"N.A.")</f>
        <v>17200</v>
      </c>
      <c r="AK32" s="24"/>
      <c r="AL32" s="23">
        <f>IFERROR(H32/W32,"N.A.")</f>
        <v>5340.3863845446185</v>
      </c>
      <c r="AM32" s="24"/>
      <c r="AN32" s="23">
        <f>IFERROR(J32/Y32,"N.A.")</f>
        <v>0</v>
      </c>
      <c r="AO32" s="24"/>
      <c r="AP32" s="5"/>
      <c r="AQ32" s="2"/>
      <c r="AR32" s="4">
        <f>IFERROR(N32/AC32, "N.A.")</f>
        <v>9453.7973499610289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5" t="s">
        <v>1</v>
      </c>
      <c r="B35" s="28" t="s">
        <v>2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  <c r="N35" s="25" t="s">
        <v>0</v>
      </c>
      <c r="P35" s="25" t="s">
        <v>1</v>
      </c>
      <c r="Q35" s="28" t="s">
        <v>2</v>
      </c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30"/>
      <c r="AC35" s="25" t="s">
        <v>0</v>
      </c>
      <c r="AE35" s="25" t="s">
        <v>1</v>
      </c>
      <c r="AF35" s="28" t="s">
        <v>2</v>
      </c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0"/>
      <c r="AR35" s="25" t="s">
        <v>0</v>
      </c>
    </row>
    <row r="36" spans="1:44" ht="15" customHeight="1" x14ac:dyDescent="0.25">
      <c r="A36" s="26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6"/>
      <c r="P36" s="26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6"/>
      <c r="AE36" s="26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6"/>
    </row>
    <row r="37" spans="1:44" ht="15.75" customHeight="1" thickBot="1" x14ac:dyDescent="0.3">
      <c r="A37" s="26"/>
      <c r="B37" s="38" t="s">
        <v>8</v>
      </c>
      <c r="C37" s="39"/>
      <c r="D37" s="40" t="s">
        <v>9</v>
      </c>
      <c r="E37" s="41"/>
      <c r="F37" s="36"/>
      <c r="G37" s="37"/>
      <c r="H37" s="36"/>
      <c r="I37" s="37"/>
      <c r="J37" s="36"/>
      <c r="K37" s="37"/>
      <c r="L37" s="36"/>
      <c r="M37" s="37"/>
      <c r="N37" s="26"/>
      <c r="P37" s="26"/>
      <c r="Q37" s="38" t="s">
        <v>8</v>
      </c>
      <c r="R37" s="39"/>
      <c r="S37" s="40" t="s">
        <v>9</v>
      </c>
      <c r="T37" s="41"/>
      <c r="U37" s="36"/>
      <c r="V37" s="37"/>
      <c r="W37" s="36"/>
      <c r="X37" s="37"/>
      <c r="Y37" s="36"/>
      <c r="Z37" s="37"/>
      <c r="AA37" s="36"/>
      <c r="AB37" s="37"/>
      <c r="AC37" s="26"/>
      <c r="AE37" s="26"/>
      <c r="AF37" s="38" t="s">
        <v>8</v>
      </c>
      <c r="AG37" s="39"/>
      <c r="AH37" s="40" t="s">
        <v>9</v>
      </c>
      <c r="AI37" s="41"/>
      <c r="AJ37" s="36"/>
      <c r="AK37" s="37"/>
      <c r="AL37" s="36"/>
      <c r="AM37" s="37"/>
      <c r="AN37" s="36"/>
      <c r="AO37" s="37"/>
      <c r="AP37" s="36"/>
      <c r="AQ37" s="37"/>
      <c r="AR37" s="26"/>
    </row>
    <row r="38" spans="1:44" ht="15.75" customHeight="1" thickBot="1" x14ac:dyDescent="0.3">
      <c r="A38" s="27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7"/>
      <c r="P38" s="27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7"/>
      <c r="AE38" s="27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7"/>
    </row>
    <row r="39" spans="1:44" ht="15.75" customHeight="1" thickBot="1" x14ac:dyDescent="0.3">
      <c r="A39" s="6" t="s">
        <v>12</v>
      </c>
      <c r="B39" s="4"/>
      <c r="C39" s="4"/>
      <c r="D39" s="4"/>
      <c r="E39" s="4"/>
      <c r="F39" s="4"/>
      <c r="G39" s="4"/>
      <c r="H39" s="4">
        <v>1294100</v>
      </c>
      <c r="I39" s="4"/>
      <c r="J39" s="4"/>
      <c r="K39" s="4"/>
      <c r="L39" s="3">
        <f t="shared" ref="L39:M43" si="9">B39+D39+F39+H39+J39</f>
        <v>1294100</v>
      </c>
      <c r="M39" s="3">
        <f t="shared" si="9"/>
        <v>0</v>
      </c>
      <c r="N39" s="4">
        <f>L39+M39</f>
        <v>1294100</v>
      </c>
      <c r="P39" s="6" t="s">
        <v>12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295</v>
      </c>
      <c r="X39" s="4">
        <v>0</v>
      </c>
      <c r="Y39" s="4">
        <v>0</v>
      </c>
      <c r="Z39" s="4">
        <v>0</v>
      </c>
      <c r="AA39" s="3">
        <f t="shared" ref="AA39:AB43" si="10">Q39+S39+U39+W39+Y39</f>
        <v>295</v>
      </c>
      <c r="AB39" s="3">
        <f t="shared" si="10"/>
        <v>0</v>
      </c>
      <c r="AC39" s="4">
        <f>AA39+AB39</f>
        <v>295</v>
      </c>
      <c r="AE39" s="6" t="s">
        <v>12</v>
      </c>
      <c r="AF39" s="4" t="str">
        <f t="shared" ref="AF39:AR42" si="11">IFERROR(B39/Q39, "N.A.")</f>
        <v>N.A.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4386.7796610169489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4386.7796610169489</v>
      </c>
      <c r="AQ39" s="4" t="str">
        <f t="shared" si="11"/>
        <v>N.A.</v>
      </c>
      <c r="AR39" s="4">
        <f t="shared" si="11"/>
        <v>4386.7796610169489</v>
      </c>
    </row>
    <row r="40" spans="1:44" ht="15.75" customHeight="1" thickBot="1" x14ac:dyDescent="0.3">
      <c r="A40" s="6" t="s">
        <v>13</v>
      </c>
      <c r="B40" s="4">
        <v>7211960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7211960</v>
      </c>
      <c r="M40" s="3">
        <f t="shared" si="9"/>
        <v>0</v>
      </c>
      <c r="N40" s="4">
        <f>L40+M40</f>
        <v>7211960</v>
      </c>
      <c r="P40" s="6" t="s">
        <v>13</v>
      </c>
      <c r="Q40" s="4">
        <v>877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877</v>
      </c>
      <c r="AB40" s="3">
        <f t="shared" si="10"/>
        <v>0</v>
      </c>
      <c r="AC40" s="4">
        <f>AA40+AB40</f>
        <v>877</v>
      </c>
      <c r="AE40" s="6" t="s">
        <v>13</v>
      </c>
      <c r="AF40" s="4">
        <f t="shared" si="11"/>
        <v>8223.4435575826683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8223.4435575826683</v>
      </c>
      <c r="AQ40" s="4" t="str">
        <f t="shared" si="11"/>
        <v>N.A.</v>
      </c>
      <c r="AR40" s="4">
        <f t="shared" si="11"/>
        <v>8223.4435575826683</v>
      </c>
    </row>
    <row r="41" spans="1:44" ht="15.75" customHeight="1" thickBot="1" x14ac:dyDescent="0.3">
      <c r="A41" s="6" t="s">
        <v>14</v>
      </c>
      <c r="B41" s="4">
        <v>10960270</v>
      </c>
      <c r="C41" s="4">
        <v>4036719.9999999995</v>
      </c>
      <c r="D41" s="4"/>
      <c r="E41" s="4"/>
      <c r="F41" s="4"/>
      <c r="G41" s="4"/>
      <c r="H41" s="4"/>
      <c r="I41" s="4"/>
      <c r="J41" s="4"/>
      <c r="K41" s="4"/>
      <c r="L41" s="3">
        <f t="shared" si="9"/>
        <v>10960270</v>
      </c>
      <c r="M41" s="3">
        <f t="shared" si="9"/>
        <v>4036719.9999999995</v>
      </c>
      <c r="N41" s="4">
        <f>L41+M41</f>
        <v>14996990</v>
      </c>
      <c r="P41" s="6" t="s">
        <v>14</v>
      </c>
      <c r="Q41" s="4">
        <v>1839</v>
      </c>
      <c r="R41" s="4">
        <v>970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1839</v>
      </c>
      <c r="AB41" s="3">
        <f t="shared" si="10"/>
        <v>970</v>
      </c>
      <c r="AC41" s="4">
        <f>AA41+AB41</f>
        <v>2809</v>
      </c>
      <c r="AE41" s="6" t="s">
        <v>14</v>
      </c>
      <c r="AF41" s="4">
        <f t="shared" si="11"/>
        <v>5959.9075584556822</v>
      </c>
      <c r="AG41" s="4">
        <f t="shared" si="11"/>
        <v>4161.567010309278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5959.9075584556822</v>
      </c>
      <c r="AQ41" s="4">
        <f t="shared" si="11"/>
        <v>4161.567010309278</v>
      </c>
      <c r="AR41" s="4">
        <f t="shared" si="11"/>
        <v>5338.9070843716627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18172230</v>
      </c>
      <c r="C43" s="4">
        <v>4036719.9999999995</v>
      </c>
      <c r="D43" s="4"/>
      <c r="E43" s="4"/>
      <c r="F43" s="4"/>
      <c r="G43" s="4"/>
      <c r="H43" s="4">
        <v>1294100</v>
      </c>
      <c r="I43" s="4"/>
      <c r="J43" s="4"/>
      <c r="K43" s="4"/>
      <c r="L43" s="3">
        <f t="shared" si="9"/>
        <v>19466330</v>
      </c>
      <c r="M43" s="3">
        <f t="shared" si="9"/>
        <v>4036719.9999999995</v>
      </c>
      <c r="N43" s="4"/>
      <c r="P43" s="7" t="s">
        <v>16</v>
      </c>
      <c r="Q43" s="4">
        <v>2716</v>
      </c>
      <c r="R43" s="4">
        <v>970</v>
      </c>
      <c r="S43" s="4">
        <v>0</v>
      </c>
      <c r="T43" s="4">
        <v>0</v>
      </c>
      <c r="U43" s="4">
        <v>0</v>
      </c>
      <c r="V43" s="4">
        <v>0</v>
      </c>
      <c r="W43" s="4">
        <v>295</v>
      </c>
      <c r="X43" s="4">
        <v>0</v>
      </c>
      <c r="Y43" s="4">
        <v>0</v>
      </c>
      <c r="Z43" s="4">
        <v>0</v>
      </c>
      <c r="AA43" s="3">
        <f t="shared" si="10"/>
        <v>3011</v>
      </c>
      <c r="AB43" s="3">
        <f t="shared" si="10"/>
        <v>970</v>
      </c>
      <c r="AC43" s="4"/>
      <c r="AE43" s="7" t="s">
        <v>16</v>
      </c>
      <c r="AF43" s="4">
        <f t="shared" ref="AF43:AQ43" si="12">IFERROR(B43/Q43, "N.A.")</f>
        <v>6690.806332842415</v>
      </c>
      <c r="AG43" s="4">
        <f t="shared" si="12"/>
        <v>4161.567010309278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>
        <f t="shared" si="12"/>
        <v>4386.7796610169489</v>
      </c>
      <c r="AM43" s="4" t="str">
        <f t="shared" si="12"/>
        <v>N.A.</v>
      </c>
      <c r="AN43" s="4" t="str">
        <f t="shared" si="12"/>
        <v>N.A.</v>
      </c>
      <c r="AO43" s="4" t="str">
        <f t="shared" si="12"/>
        <v>N.A.</v>
      </c>
      <c r="AP43" s="4">
        <f t="shared" si="12"/>
        <v>6465.0714048488871</v>
      </c>
      <c r="AQ43" s="4">
        <f t="shared" si="12"/>
        <v>4161.567010309278</v>
      </c>
      <c r="AR43" s="4"/>
    </row>
    <row r="44" spans="1:44" ht="15.75" thickBot="1" x14ac:dyDescent="0.3">
      <c r="A44" s="8" t="s">
        <v>0</v>
      </c>
      <c r="B44" s="42">
        <f>B43+C43</f>
        <v>22208950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1294100</v>
      </c>
      <c r="I44" s="43"/>
      <c r="J44" s="42">
        <f>J43+K43</f>
        <v>0</v>
      </c>
      <c r="K44" s="43"/>
      <c r="L44" s="5"/>
      <c r="M44" s="2"/>
      <c r="N44" s="1">
        <f>B44+D44+F44+H44+J44</f>
        <v>23503050</v>
      </c>
      <c r="P44" s="8" t="s">
        <v>0</v>
      </c>
      <c r="Q44" s="42">
        <f>Q43+R43</f>
        <v>3686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295</v>
      </c>
      <c r="X44" s="43"/>
      <c r="Y44" s="42">
        <f>Y43+Z43</f>
        <v>0</v>
      </c>
      <c r="Z44" s="43"/>
      <c r="AA44" s="5"/>
      <c r="AB44" s="2"/>
      <c r="AC44" s="1">
        <f>Q44+S44+U44+W44+Y44</f>
        <v>3981</v>
      </c>
      <c r="AE44" s="8" t="s">
        <v>0</v>
      </c>
      <c r="AF44" s="23">
        <f>IFERROR(B44/Q44,"N.A.")</f>
        <v>6025.217037438958</v>
      </c>
      <c r="AG44" s="24"/>
      <c r="AH44" s="23" t="str">
        <f>IFERROR(D44/S44,"N.A.")</f>
        <v>N.A.</v>
      </c>
      <c r="AI44" s="24"/>
      <c r="AJ44" s="23" t="str">
        <f>IFERROR(F44/U44,"N.A.")</f>
        <v>N.A.</v>
      </c>
      <c r="AK44" s="24"/>
      <c r="AL44" s="23">
        <f>IFERROR(H44/W44,"N.A.")</f>
        <v>4386.7796610169489</v>
      </c>
      <c r="AM44" s="24"/>
      <c r="AN44" s="23" t="str">
        <f>IFERROR(J44/Y44,"N.A.")</f>
        <v>N.A.</v>
      </c>
      <c r="AO44" s="24"/>
      <c r="AP44" s="5"/>
      <c r="AQ44" s="2"/>
      <c r="AR44" s="4">
        <f>IFERROR(N44/AC44, "N.A.")</f>
        <v>5903.8055764883193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45440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5" t="s">
        <v>1</v>
      </c>
      <c r="B11" s="28" t="s">
        <v>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5" t="s">
        <v>0</v>
      </c>
      <c r="P11" s="25" t="s">
        <v>1</v>
      </c>
      <c r="Q11" s="28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0"/>
      <c r="AC11" s="25" t="s">
        <v>0</v>
      </c>
      <c r="AE11" s="25" t="s">
        <v>1</v>
      </c>
      <c r="AF11" s="28" t="s">
        <v>2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30"/>
      <c r="AR11" s="25" t="s">
        <v>0</v>
      </c>
    </row>
    <row r="12" spans="1:44" ht="15" customHeight="1" x14ac:dyDescent="0.25">
      <c r="A12" s="26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6"/>
      <c r="P12" s="26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6"/>
      <c r="AE12" s="26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6"/>
    </row>
    <row r="13" spans="1:44" ht="15.75" customHeight="1" thickBot="1" x14ac:dyDescent="0.3">
      <c r="A13" s="26"/>
      <c r="B13" s="38" t="s">
        <v>8</v>
      </c>
      <c r="C13" s="39"/>
      <c r="D13" s="40" t="s">
        <v>9</v>
      </c>
      <c r="E13" s="41"/>
      <c r="F13" s="36"/>
      <c r="G13" s="37"/>
      <c r="H13" s="36"/>
      <c r="I13" s="37"/>
      <c r="J13" s="36"/>
      <c r="K13" s="37"/>
      <c r="L13" s="36"/>
      <c r="M13" s="37"/>
      <c r="N13" s="26"/>
      <c r="P13" s="26"/>
      <c r="Q13" s="38" t="s">
        <v>8</v>
      </c>
      <c r="R13" s="39"/>
      <c r="S13" s="40" t="s">
        <v>9</v>
      </c>
      <c r="T13" s="41"/>
      <c r="U13" s="36"/>
      <c r="V13" s="37"/>
      <c r="W13" s="36"/>
      <c r="X13" s="37"/>
      <c r="Y13" s="36"/>
      <c r="Z13" s="37"/>
      <c r="AA13" s="36"/>
      <c r="AB13" s="37"/>
      <c r="AC13" s="26"/>
      <c r="AE13" s="26"/>
      <c r="AF13" s="38" t="s">
        <v>8</v>
      </c>
      <c r="AG13" s="39"/>
      <c r="AH13" s="40" t="s">
        <v>9</v>
      </c>
      <c r="AI13" s="41"/>
      <c r="AJ13" s="36"/>
      <c r="AK13" s="37"/>
      <c r="AL13" s="36"/>
      <c r="AM13" s="37"/>
      <c r="AN13" s="36"/>
      <c r="AO13" s="37"/>
      <c r="AP13" s="36"/>
      <c r="AQ13" s="37"/>
      <c r="AR13" s="26"/>
    </row>
    <row r="14" spans="1:44" ht="15.75" customHeight="1" thickBot="1" x14ac:dyDescent="0.3">
      <c r="A14" s="27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7"/>
      <c r="P14" s="27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7"/>
      <c r="AE14" s="27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7"/>
    </row>
    <row r="15" spans="1:44" ht="15.75" customHeight="1" thickBot="1" x14ac:dyDescent="0.3">
      <c r="A15" s="6" t="s">
        <v>12</v>
      </c>
      <c r="B15" s="4">
        <v>25010099.999999993</v>
      </c>
      <c r="C15" s="4"/>
      <c r="D15" s="4">
        <v>23633489.999999996</v>
      </c>
      <c r="E15" s="4"/>
      <c r="F15" s="4">
        <v>30679760.000000004</v>
      </c>
      <c r="G15" s="4"/>
      <c r="H15" s="4">
        <v>71827858.99999997</v>
      </c>
      <c r="I15" s="4"/>
      <c r="J15" s="4">
        <v>0</v>
      </c>
      <c r="K15" s="4"/>
      <c r="L15" s="3">
        <f t="shared" ref="L15:M19" si="0">B15+D15+F15+H15+J15</f>
        <v>151151208.99999994</v>
      </c>
      <c r="M15" s="3">
        <f t="shared" si="0"/>
        <v>0</v>
      </c>
      <c r="N15" s="4">
        <f>L15+M15</f>
        <v>151151208.99999994</v>
      </c>
      <c r="P15" s="6" t="s">
        <v>12</v>
      </c>
      <c r="Q15" s="4">
        <v>5476</v>
      </c>
      <c r="R15" s="4">
        <v>0</v>
      </c>
      <c r="S15" s="4">
        <v>3075</v>
      </c>
      <c r="T15" s="4">
        <v>0</v>
      </c>
      <c r="U15" s="4">
        <v>2854</v>
      </c>
      <c r="V15" s="4">
        <v>0</v>
      </c>
      <c r="W15" s="4">
        <v>17980</v>
      </c>
      <c r="X15" s="4">
        <v>0</v>
      </c>
      <c r="Y15" s="4">
        <v>2106</v>
      </c>
      <c r="Z15" s="4">
        <v>0</v>
      </c>
      <c r="AA15" s="3">
        <f t="shared" ref="AA15:AB19" si="1">Q15+S15+U15+W15+Y15</f>
        <v>31491</v>
      </c>
      <c r="AB15" s="3">
        <f t="shared" si="1"/>
        <v>0</v>
      </c>
      <c r="AC15" s="4">
        <f>AA15+AB15</f>
        <v>31491</v>
      </c>
      <c r="AE15" s="6" t="s">
        <v>12</v>
      </c>
      <c r="AF15" s="4">
        <f t="shared" ref="AF15:AR18" si="2">IFERROR(B15/Q15, "N.A.")</f>
        <v>4567.2205989773547</v>
      </c>
      <c r="AG15" s="4" t="str">
        <f t="shared" si="2"/>
        <v>N.A.</v>
      </c>
      <c r="AH15" s="4">
        <f t="shared" si="2"/>
        <v>7685.6878048780472</v>
      </c>
      <c r="AI15" s="4" t="str">
        <f t="shared" si="2"/>
        <v>N.A.</v>
      </c>
      <c r="AJ15" s="4">
        <f t="shared" si="2"/>
        <v>10749.740714786267</v>
      </c>
      <c r="AK15" s="4" t="str">
        <f t="shared" si="2"/>
        <v>N.A.</v>
      </c>
      <c r="AL15" s="4">
        <f t="shared" si="2"/>
        <v>3994.8753615127903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4799.8224572099944</v>
      </c>
      <c r="AQ15" s="4" t="str">
        <f t="shared" si="2"/>
        <v>N.A.</v>
      </c>
      <c r="AR15" s="4">
        <f t="shared" si="2"/>
        <v>4799.8224572099944</v>
      </c>
    </row>
    <row r="16" spans="1:44" ht="15.75" customHeight="1" thickBot="1" x14ac:dyDescent="0.3">
      <c r="A16" s="6" t="s">
        <v>13</v>
      </c>
      <c r="B16" s="4">
        <v>26528430</v>
      </c>
      <c r="C16" s="4">
        <v>361200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26528430</v>
      </c>
      <c r="M16" s="3">
        <f t="shared" si="0"/>
        <v>361200</v>
      </c>
      <c r="N16" s="4">
        <f>L16+M16</f>
        <v>26889630</v>
      </c>
      <c r="P16" s="6" t="s">
        <v>13</v>
      </c>
      <c r="Q16" s="4">
        <v>6594</v>
      </c>
      <c r="R16" s="4">
        <v>216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6594</v>
      </c>
      <c r="AB16" s="3">
        <f t="shared" si="1"/>
        <v>216</v>
      </c>
      <c r="AC16" s="4">
        <f>AA16+AB16</f>
        <v>6810</v>
      </c>
      <c r="AE16" s="6" t="s">
        <v>13</v>
      </c>
      <c r="AF16" s="4">
        <f t="shared" si="2"/>
        <v>4023.1164695177436</v>
      </c>
      <c r="AG16" s="4">
        <f t="shared" si="2"/>
        <v>1672.2222222222222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4023.1164695177436</v>
      </c>
      <c r="AQ16" s="4">
        <f t="shared" si="2"/>
        <v>1672.2222222222222</v>
      </c>
      <c r="AR16" s="4">
        <f t="shared" si="2"/>
        <v>3948.5506607929515</v>
      </c>
    </row>
    <row r="17" spans="1:44" ht="15.75" customHeight="1" thickBot="1" x14ac:dyDescent="0.3">
      <c r="A17" s="6" t="s">
        <v>14</v>
      </c>
      <c r="B17" s="4">
        <v>97448419.999999985</v>
      </c>
      <c r="C17" s="4">
        <v>552511382.99999988</v>
      </c>
      <c r="D17" s="4">
        <v>67759760</v>
      </c>
      <c r="E17" s="4">
        <v>9661599.9999999981</v>
      </c>
      <c r="F17" s="4"/>
      <c r="G17" s="4">
        <v>40700300</v>
      </c>
      <c r="H17" s="4"/>
      <c r="I17" s="4">
        <v>48137679.999999978</v>
      </c>
      <c r="J17" s="4">
        <v>0</v>
      </c>
      <c r="K17" s="4"/>
      <c r="L17" s="3">
        <f t="shared" si="0"/>
        <v>165208180</v>
      </c>
      <c r="M17" s="3">
        <f t="shared" si="0"/>
        <v>651010962.99999988</v>
      </c>
      <c r="N17" s="4">
        <f>L17+M17</f>
        <v>816219142.99999988</v>
      </c>
      <c r="P17" s="6" t="s">
        <v>14</v>
      </c>
      <c r="Q17" s="4">
        <v>14872</v>
      </c>
      <c r="R17" s="4">
        <v>67652</v>
      </c>
      <c r="S17" s="4">
        <v>3211</v>
      </c>
      <c r="T17" s="4">
        <v>1759</v>
      </c>
      <c r="U17" s="4">
        <v>0</v>
      </c>
      <c r="V17" s="4">
        <v>4458</v>
      </c>
      <c r="W17" s="4">
        <v>0</v>
      </c>
      <c r="X17" s="4">
        <v>5177</v>
      </c>
      <c r="Y17" s="4">
        <v>1802</v>
      </c>
      <c r="Z17" s="4">
        <v>0</v>
      </c>
      <c r="AA17" s="3">
        <f t="shared" si="1"/>
        <v>19885</v>
      </c>
      <c r="AB17" s="3">
        <f t="shared" si="1"/>
        <v>79046</v>
      </c>
      <c r="AC17" s="4">
        <f>AA17+AB17</f>
        <v>98931</v>
      </c>
      <c r="AE17" s="6" t="s">
        <v>14</v>
      </c>
      <c r="AF17" s="4">
        <f t="shared" si="2"/>
        <v>6552.475793437331</v>
      </c>
      <c r="AG17" s="4">
        <f t="shared" si="2"/>
        <v>8166.963031395966</v>
      </c>
      <c r="AH17" s="4">
        <f t="shared" si="2"/>
        <v>21102.385549672999</v>
      </c>
      <c r="AI17" s="4">
        <f t="shared" si="2"/>
        <v>5492.6662876634437</v>
      </c>
      <c r="AJ17" s="4" t="str">
        <f t="shared" si="2"/>
        <v>N.A.</v>
      </c>
      <c r="AK17" s="4">
        <f t="shared" si="2"/>
        <v>9129.7218483624947</v>
      </c>
      <c r="AL17" s="4" t="str">
        <f t="shared" si="2"/>
        <v>N.A.</v>
      </c>
      <c r="AM17" s="4">
        <f t="shared" si="2"/>
        <v>9298.3735754297813</v>
      </c>
      <c r="AN17" s="4">
        <f t="shared" si="2"/>
        <v>0</v>
      </c>
      <c r="AO17" s="4" t="str">
        <f t="shared" si="2"/>
        <v>N.A.</v>
      </c>
      <c r="AP17" s="4">
        <f t="shared" si="2"/>
        <v>8308.181040985668</v>
      </c>
      <c r="AQ17" s="4">
        <f t="shared" si="2"/>
        <v>8235.849543303897</v>
      </c>
      <c r="AR17" s="4">
        <f t="shared" si="2"/>
        <v>8250.388078559803</v>
      </c>
    </row>
    <row r="18" spans="1:44" ht="15.75" customHeight="1" thickBot="1" x14ac:dyDescent="0.3">
      <c r="A18" s="6" t="s">
        <v>15</v>
      </c>
      <c r="B18" s="4">
        <v>19276900.000000004</v>
      </c>
      <c r="C18" s="4">
        <v>3328200</v>
      </c>
      <c r="D18" s="4">
        <v>599850</v>
      </c>
      <c r="E18" s="4">
        <v>1199700</v>
      </c>
      <c r="F18" s="4"/>
      <c r="G18" s="4">
        <v>5749809.9999999991</v>
      </c>
      <c r="H18" s="4">
        <v>3393300.0000000009</v>
      </c>
      <c r="I18" s="4"/>
      <c r="J18" s="4">
        <v>0</v>
      </c>
      <c r="K18" s="4"/>
      <c r="L18" s="3">
        <f t="shared" si="0"/>
        <v>23270050.000000004</v>
      </c>
      <c r="M18" s="3">
        <f t="shared" si="0"/>
        <v>10277710</v>
      </c>
      <c r="N18" s="4">
        <f>L18+M18</f>
        <v>33547760.000000004</v>
      </c>
      <c r="P18" s="6" t="s">
        <v>15</v>
      </c>
      <c r="Q18" s="4">
        <v>3118</v>
      </c>
      <c r="R18" s="4">
        <v>591</v>
      </c>
      <c r="S18" s="4">
        <v>93</v>
      </c>
      <c r="T18" s="4">
        <v>93</v>
      </c>
      <c r="U18" s="4">
        <v>0</v>
      </c>
      <c r="V18" s="4">
        <v>908</v>
      </c>
      <c r="W18" s="4">
        <v>1244</v>
      </c>
      <c r="X18" s="4">
        <v>0</v>
      </c>
      <c r="Y18" s="4">
        <v>266</v>
      </c>
      <c r="Z18" s="4">
        <v>0</v>
      </c>
      <c r="AA18" s="3">
        <f t="shared" si="1"/>
        <v>4721</v>
      </c>
      <c r="AB18" s="3">
        <f t="shared" si="1"/>
        <v>1592</v>
      </c>
      <c r="AC18" s="4">
        <f>AA18+AB18</f>
        <v>6313</v>
      </c>
      <c r="AE18" s="6" t="s">
        <v>15</v>
      </c>
      <c r="AF18" s="4">
        <f t="shared" si="2"/>
        <v>6182.4567030147546</v>
      </c>
      <c r="AG18" s="4">
        <f t="shared" si="2"/>
        <v>5631.4720812182741</v>
      </c>
      <c r="AH18" s="4">
        <f t="shared" si="2"/>
        <v>6450</v>
      </c>
      <c r="AI18" s="4">
        <f t="shared" si="2"/>
        <v>12900</v>
      </c>
      <c r="AJ18" s="4" t="str">
        <f t="shared" si="2"/>
        <v>N.A.</v>
      </c>
      <c r="AK18" s="4">
        <f t="shared" si="2"/>
        <v>6332.3898678414089</v>
      </c>
      <c r="AL18" s="4">
        <f t="shared" si="2"/>
        <v>2727.7331189710617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4929.0510485066734</v>
      </c>
      <c r="AQ18" s="4">
        <f t="shared" si="2"/>
        <v>6455.8479899497488</v>
      </c>
      <c r="AR18" s="4">
        <f t="shared" si="2"/>
        <v>5314.0757167749098</v>
      </c>
    </row>
    <row r="19" spans="1:44" ht="15.75" customHeight="1" thickBot="1" x14ac:dyDescent="0.3">
      <c r="A19" s="7" t="s">
        <v>16</v>
      </c>
      <c r="B19" s="4">
        <v>168263850.00000009</v>
      </c>
      <c r="C19" s="4">
        <v>556200782.99999976</v>
      </c>
      <c r="D19" s="4">
        <v>91993099.999999985</v>
      </c>
      <c r="E19" s="4">
        <v>10861300</v>
      </c>
      <c r="F19" s="4">
        <v>30679760.000000004</v>
      </c>
      <c r="G19" s="4">
        <v>46450110.000000015</v>
      </c>
      <c r="H19" s="4">
        <v>75221158.999999985</v>
      </c>
      <c r="I19" s="4">
        <v>48137679.999999978</v>
      </c>
      <c r="J19" s="4">
        <v>0</v>
      </c>
      <c r="K19" s="4"/>
      <c r="L19" s="3">
        <f t="shared" si="0"/>
        <v>366157869.00000006</v>
      </c>
      <c r="M19" s="3">
        <f t="shared" si="0"/>
        <v>661649872.99999976</v>
      </c>
      <c r="N19" s="4"/>
      <c r="P19" s="7" t="s">
        <v>16</v>
      </c>
      <c r="Q19" s="4">
        <v>30060</v>
      </c>
      <c r="R19" s="4">
        <v>68459</v>
      </c>
      <c r="S19" s="4">
        <v>6379</v>
      </c>
      <c r="T19" s="4">
        <v>1852</v>
      </c>
      <c r="U19" s="4">
        <v>2854</v>
      </c>
      <c r="V19" s="4">
        <v>5366</v>
      </c>
      <c r="W19" s="4">
        <v>19224</v>
      </c>
      <c r="X19" s="4">
        <v>5177</v>
      </c>
      <c r="Y19" s="4">
        <v>4174</v>
      </c>
      <c r="Z19" s="4">
        <v>0</v>
      </c>
      <c r="AA19" s="3">
        <f t="shared" si="1"/>
        <v>62691</v>
      </c>
      <c r="AB19" s="3">
        <f t="shared" si="1"/>
        <v>80854</v>
      </c>
      <c r="AC19" s="4"/>
      <c r="AE19" s="7" t="s">
        <v>16</v>
      </c>
      <c r="AF19" s="4">
        <f t="shared" ref="AF19:AQ19" si="3">IFERROR(B19/Q19, "N.A.")</f>
        <v>5597.5998003992045</v>
      </c>
      <c r="AG19" s="4">
        <f t="shared" si="3"/>
        <v>8124.5823485589881</v>
      </c>
      <c r="AH19" s="4">
        <f t="shared" si="3"/>
        <v>14421.241573914403</v>
      </c>
      <c r="AI19" s="4">
        <f t="shared" si="3"/>
        <v>5864.6328293736497</v>
      </c>
      <c r="AJ19" s="4">
        <f t="shared" si="3"/>
        <v>10749.740714786267</v>
      </c>
      <c r="AK19" s="4">
        <f t="shared" si="3"/>
        <v>8656.3753261274724</v>
      </c>
      <c r="AL19" s="4">
        <f t="shared" si="3"/>
        <v>3912.8776009155213</v>
      </c>
      <c r="AM19" s="4">
        <f t="shared" si="3"/>
        <v>9298.3735754297813</v>
      </c>
      <c r="AN19" s="4">
        <f t="shared" si="3"/>
        <v>0</v>
      </c>
      <c r="AO19" s="4" t="str">
        <f t="shared" si="3"/>
        <v>N.A.</v>
      </c>
      <c r="AP19" s="4">
        <f t="shared" si="3"/>
        <v>5840.6767957123038</v>
      </c>
      <c r="AQ19" s="4">
        <f t="shared" si="3"/>
        <v>8183.2670368812896</v>
      </c>
      <c r="AR19" s="4"/>
    </row>
    <row r="20" spans="1:44" ht="15.75" thickBot="1" x14ac:dyDescent="0.3">
      <c r="A20" s="8" t="s">
        <v>0</v>
      </c>
      <c r="B20" s="42">
        <f>B19+C19</f>
        <v>724464632.99999988</v>
      </c>
      <c r="C20" s="43"/>
      <c r="D20" s="42">
        <f>D19+E19</f>
        <v>102854399.99999999</v>
      </c>
      <c r="E20" s="43"/>
      <c r="F20" s="42">
        <f>F19+G19</f>
        <v>77129870.000000015</v>
      </c>
      <c r="G20" s="43"/>
      <c r="H20" s="42">
        <f>H19+I19</f>
        <v>123358838.99999997</v>
      </c>
      <c r="I20" s="43"/>
      <c r="J20" s="42">
        <f>J19+K19</f>
        <v>0</v>
      </c>
      <c r="K20" s="43"/>
      <c r="L20" s="5"/>
      <c r="M20" s="2"/>
      <c r="N20" s="1">
        <f>B20+D20+F20+H20+J20</f>
        <v>1027807741.9999999</v>
      </c>
      <c r="P20" s="8" t="s">
        <v>0</v>
      </c>
      <c r="Q20" s="42">
        <f>Q19+R19</f>
        <v>98519</v>
      </c>
      <c r="R20" s="43"/>
      <c r="S20" s="42">
        <f>S19+T19</f>
        <v>8231</v>
      </c>
      <c r="T20" s="43"/>
      <c r="U20" s="42">
        <f>U19+V19</f>
        <v>8220</v>
      </c>
      <c r="V20" s="43"/>
      <c r="W20" s="42">
        <f>W19+X19</f>
        <v>24401</v>
      </c>
      <c r="X20" s="43"/>
      <c r="Y20" s="42">
        <f>Y19+Z19</f>
        <v>4174</v>
      </c>
      <c r="Z20" s="43"/>
      <c r="AA20" s="5"/>
      <c r="AB20" s="2"/>
      <c r="AC20" s="1">
        <f>Q20+S20+U20+W20+Y20</f>
        <v>143545</v>
      </c>
      <c r="AE20" s="8" t="s">
        <v>0</v>
      </c>
      <c r="AF20" s="23">
        <f>IFERROR(B20/Q20,"N.A.")</f>
        <v>7353.5524416609978</v>
      </c>
      <c r="AG20" s="24"/>
      <c r="AH20" s="23">
        <f>IFERROR(D20/S20,"N.A.")</f>
        <v>12495.978617421939</v>
      </c>
      <c r="AI20" s="24"/>
      <c r="AJ20" s="23">
        <f>IFERROR(F20/U20,"N.A.")</f>
        <v>9383.1958637469597</v>
      </c>
      <c r="AK20" s="24"/>
      <c r="AL20" s="23">
        <f>IFERROR(H20/W20,"N.A.")</f>
        <v>5055.4829310274154</v>
      </c>
      <c r="AM20" s="24"/>
      <c r="AN20" s="23">
        <f>IFERROR(J20/Y20,"N.A.")</f>
        <v>0</v>
      </c>
      <c r="AO20" s="24"/>
      <c r="AP20" s="5"/>
      <c r="AQ20" s="2"/>
      <c r="AR20" s="4">
        <f>IFERROR(N20/AC20, "N.A.")</f>
        <v>7160.1779372322262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5" t="s">
        <v>1</v>
      </c>
      <c r="B23" s="28" t="s">
        <v>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25" t="s">
        <v>0</v>
      </c>
      <c r="P23" s="25" t="s">
        <v>1</v>
      </c>
      <c r="Q23" s="28" t="s">
        <v>2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0"/>
      <c r="AC23" s="25" t="s">
        <v>0</v>
      </c>
      <c r="AE23" s="25" t="s">
        <v>1</v>
      </c>
      <c r="AF23" s="28" t="s">
        <v>2</v>
      </c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0"/>
      <c r="AR23" s="25" t="s">
        <v>0</v>
      </c>
    </row>
    <row r="24" spans="1:44" ht="15" customHeight="1" x14ac:dyDescent="0.25">
      <c r="A24" s="26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6"/>
      <c r="P24" s="26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6"/>
      <c r="AE24" s="26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6"/>
    </row>
    <row r="25" spans="1:44" ht="15.75" customHeight="1" thickBot="1" x14ac:dyDescent="0.3">
      <c r="A25" s="26"/>
      <c r="B25" s="38" t="s">
        <v>8</v>
      </c>
      <c r="C25" s="39"/>
      <c r="D25" s="40" t="s">
        <v>9</v>
      </c>
      <c r="E25" s="41"/>
      <c r="F25" s="36"/>
      <c r="G25" s="37"/>
      <c r="H25" s="36"/>
      <c r="I25" s="37"/>
      <c r="J25" s="36"/>
      <c r="K25" s="37"/>
      <c r="L25" s="36"/>
      <c r="M25" s="37"/>
      <c r="N25" s="26"/>
      <c r="P25" s="26"/>
      <c r="Q25" s="38" t="s">
        <v>8</v>
      </c>
      <c r="R25" s="39"/>
      <c r="S25" s="40" t="s">
        <v>9</v>
      </c>
      <c r="T25" s="41"/>
      <c r="U25" s="36"/>
      <c r="V25" s="37"/>
      <c r="W25" s="36"/>
      <c r="X25" s="37"/>
      <c r="Y25" s="36"/>
      <c r="Z25" s="37"/>
      <c r="AA25" s="36"/>
      <c r="AB25" s="37"/>
      <c r="AC25" s="26"/>
      <c r="AE25" s="26"/>
      <c r="AF25" s="38" t="s">
        <v>8</v>
      </c>
      <c r="AG25" s="39"/>
      <c r="AH25" s="40" t="s">
        <v>9</v>
      </c>
      <c r="AI25" s="41"/>
      <c r="AJ25" s="36"/>
      <c r="AK25" s="37"/>
      <c r="AL25" s="36"/>
      <c r="AM25" s="37"/>
      <c r="AN25" s="36"/>
      <c r="AO25" s="37"/>
      <c r="AP25" s="36"/>
      <c r="AQ25" s="37"/>
      <c r="AR25" s="26"/>
    </row>
    <row r="26" spans="1:44" ht="15.75" customHeight="1" thickBot="1" x14ac:dyDescent="0.3">
      <c r="A26" s="27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7"/>
      <c r="P26" s="27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7"/>
      <c r="AE26" s="27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7"/>
    </row>
    <row r="27" spans="1:44" ht="15.75" customHeight="1" thickBot="1" x14ac:dyDescent="0.3">
      <c r="A27" s="6" t="s">
        <v>12</v>
      </c>
      <c r="B27" s="4">
        <v>18033800</v>
      </c>
      <c r="C27" s="4"/>
      <c r="D27" s="4">
        <v>23633489.999999996</v>
      </c>
      <c r="E27" s="4"/>
      <c r="F27" s="4">
        <v>30086360</v>
      </c>
      <c r="G27" s="4"/>
      <c r="H27" s="4">
        <v>33184410</v>
      </c>
      <c r="I27" s="4"/>
      <c r="J27" s="4">
        <v>0</v>
      </c>
      <c r="K27" s="4"/>
      <c r="L27" s="3">
        <f t="shared" ref="L27:M31" si="4">B27+D27+F27+H27+J27</f>
        <v>104938060</v>
      </c>
      <c r="M27" s="3">
        <f t="shared" si="4"/>
        <v>0</v>
      </c>
      <c r="N27" s="4">
        <f>L27+M27</f>
        <v>104938060</v>
      </c>
      <c r="P27" s="6" t="s">
        <v>12</v>
      </c>
      <c r="Q27" s="4">
        <v>3692</v>
      </c>
      <c r="R27" s="4">
        <v>0</v>
      </c>
      <c r="S27" s="4">
        <v>3075</v>
      </c>
      <c r="T27" s="4">
        <v>0</v>
      </c>
      <c r="U27" s="4">
        <v>2762</v>
      </c>
      <c r="V27" s="4">
        <v>0</v>
      </c>
      <c r="W27" s="4">
        <v>7368</v>
      </c>
      <c r="X27" s="4">
        <v>0</v>
      </c>
      <c r="Y27" s="4">
        <v>826</v>
      </c>
      <c r="Z27" s="4">
        <v>0</v>
      </c>
      <c r="AA27" s="3">
        <f t="shared" ref="AA27:AB31" si="5">Q27+S27+U27+W27+Y27</f>
        <v>17723</v>
      </c>
      <c r="AB27" s="3">
        <f t="shared" si="5"/>
        <v>0</v>
      </c>
      <c r="AC27" s="4">
        <f>AA27+AB27</f>
        <v>17723</v>
      </c>
      <c r="AE27" s="6" t="s">
        <v>12</v>
      </c>
      <c r="AF27" s="4">
        <f t="shared" ref="AF27:AR30" si="6">IFERROR(B27/Q27, "N.A.")</f>
        <v>4884.5612134344528</v>
      </c>
      <c r="AG27" s="4" t="str">
        <f t="shared" si="6"/>
        <v>N.A.</v>
      </c>
      <c r="AH27" s="4">
        <f t="shared" si="6"/>
        <v>7685.6878048780472</v>
      </c>
      <c r="AI27" s="4" t="str">
        <f t="shared" si="6"/>
        <v>N.A.</v>
      </c>
      <c r="AJ27" s="4">
        <f t="shared" si="6"/>
        <v>10892.961622013034</v>
      </c>
      <c r="AK27" s="4" t="str">
        <f t="shared" si="6"/>
        <v>N.A.</v>
      </c>
      <c r="AL27" s="4">
        <f t="shared" si="6"/>
        <v>4503.8558631921824</v>
      </c>
      <c r="AM27" s="4" t="str">
        <f t="shared" si="6"/>
        <v>N.A.</v>
      </c>
      <c r="AN27" s="4">
        <f t="shared" si="6"/>
        <v>0</v>
      </c>
      <c r="AO27" s="4" t="str">
        <f t="shared" si="6"/>
        <v>N.A.</v>
      </c>
      <c r="AP27" s="4">
        <f t="shared" si="6"/>
        <v>5921.0099870225131</v>
      </c>
      <c r="AQ27" s="4" t="str">
        <f t="shared" si="6"/>
        <v>N.A.</v>
      </c>
      <c r="AR27" s="4">
        <f t="shared" si="6"/>
        <v>5921.0099870225131</v>
      </c>
    </row>
    <row r="28" spans="1:44" ht="15.75" customHeight="1" thickBot="1" x14ac:dyDescent="0.3">
      <c r="A28" s="6" t="s">
        <v>13</v>
      </c>
      <c r="B28" s="4">
        <v>3025300</v>
      </c>
      <c r="C28" s="4">
        <v>361200</v>
      </c>
      <c r="D28" s="4"/>
      <c r="E28" s="4"/>
      <c r="F28" s="4"/>
      <c r="G28" s="4"/>
      <c r="H28" s="4"/>
      <c r="I28" s="4"/>
      <c r="J28" s="4"/>
      <c r="K28" s="4"/>
      <c r="L28" s="3">
        <f t="shared" si="4"/>
        <v>3025300</v>
      </c>
      <c r="M28" s="3">
        <f t="shared" si="4"/>
        <v>361200</v>
      </c>
      <c r="N28" s="4">
        <f>L28+M28</f>
        <v>3386500</v>
      </c>
      <c r="P28" s="6" t="s">
        <v>13</v>
      </c>
      <c r="Q28" s="4">
        <v>682</v>
      </c>
      <c r="R28" s="4">
        <v>216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5"/>
        <v>682</v>
      </c>
      <c r="AB28" s="3">
        <f t="shared" si="5"/>
        <v>216</v>
      </c>
      <c r="AC28" s="4">
        <f>AA28+AB28</f>
        <v>898</v>
      </c>
      <c r="AE28" s="6" t="s">
        <v>13</v>
      </c>
      <c r="AF28" s="4">
        <f t="shared" si="6"/>
        <v>4435.9237536656892</v>
      </c>
      <c r="AG28" s="4">
        <f t="shared" si="6"/>
        <v>1672.2222222222222</v>
      </c>
      <c r="AH28" s="4" t="str">
        <f t="shared" si="6"/>
        <v>N.A.</v>
      </c>
      <c r="AI28" s="4" t="str">
        <f t="shared" si="6"/>
        <v>N.A.</v>
      </c>
      <c r="AJ28" s="4" t="str">
        <f t="shared" si="6"/>
        <v>N.A.</v>
      </c>
      <c r="AK28" s="4" t="str">
        <f t="shared" si="6"/>
        <v>N.A.</v>
      </c>
      <c r="AL28" s="4" t="str">
        <f t="shared" si="6"/>
        <v>N.A.</v>
      </c>
      <c r="AM28" s="4" t="str">
        <f t="shared" si="6"/>
        <v>N.A.</v>
      </c>
      <c r="AN28" s="4" t="str">
        <f t="shared" si="6"/>
        <v>N.A.</v>
      </c>
      <c r="AO28" s="4" t="str">
        <f t="shared" si="6"/>
        <v>N.A.</v>
      </c>
      <c r="AP28" s="4">
        <f t="shared" si="6"/>
        <v>4435.9237536656892</v>
      </c>
      <c r="AQ28" s="4">
        <f t="shared" si="6"/>
        <v>1672.2222222222222</v>
      </c>
      <c r="AR28" s="4">
        <f t="shared" si="6"/>
        <v>3771.1581291759467</v>
      </c>
    </row>
    <row r="29" spans="1:44" ht="15.75" customHeight="1" thickBot="1" x14ac:dyDescent="0.3">
      <c r="A29" s="6" t="s">
        <v>14</v>
      </c>
      <c r="B29" s="4">
        <v>73420910</v>
      </c>
      <c r="C29" s="4">
        <v>336253389.99999988</v>
      </c>
      <c r="D29" s="4">
        <v>24732400</v>
      </c>
      <c r="E29" s="4">
        <v>5501600</v>
      </c>
      <c r="F29" s="4"/>
      <c r="G29" s="4">
        <v>28844499.999999996</v>
      </c>
      <c r="H29" s="4"/>
      <c r="I29" s="4">
        <v>20655280</v>
      </c>
      <c r="J29" s="4">
        <v>0</v>
      </c>
      <c r="K29" s="4"/>
      <c r="L29" s="3">
        <f t="shared" si="4"/>
        <v>98153310</v>
      </c>
      <c r="M29" s="3">
        <f t="shared" si="4"/>
        <v>391254769.99999988</v>
      </c>
      <c r="N29" s="4">
        <f>L29+M29</f>
        <v>489408079.99999988</v>
      </c>
      <c r="P29" s="6" t="s">
        <v>14</v>
      </c>
      <c r="Q29" s="4">
        <v>9589</v>
      </c>
      <c r="R29" s="4">
        <v>37812</v>
      </c>
      <c r="S29" s="4">
        <v>1006</v>
      </c>
      <c r="T29" s="4">
        <v>1050</v>
      </c>
      <c r="U29" s="4">
        <v>0</v>
      </c>
      <c r="V29" s="4">
        <v>3217</v>
      </c>
      <c r="W29" s="4">
        <v>0</v>
      </c>
      <c r="X29" s="4">
        <v>3339</v>
      </c>
      <c r="Y29" s="4">
        <v>824</v>
      </c>
      <c r="Z29" s="4">
        <v>0</v>
      </c>
      <c r="AA29" s="3">
        <f t="shared" si="5"/>
        <v>11419</v>
      </c>
      <c r="AB29" s="3">
        <f t="shared" si="5"/>
        <v>45418</v>
      </c>
      <c r="AC29" s="4">
        <f>AA29+AB29</f>
        <v>56837</v>
      </c>
      <c r="AE29" s="6" t="s">
        <v>14</v>
      </c>
      <c r="AF29" s="4">
        <f t="shared" si="6"/>
        <v>7656.7848576493898</v>
      </c>
      <c r="AG29" s="4">
        <f t="shared" si="6"/>
        <v>8892.769226700515</v>
      </c>
      <c r="AH29" s="4">
        <f t="shared" si="6"/>
        <v>24584.890656063617</v>
      </c>
      <c r="AI29" s="4">
        <f t="shared" si="6"/>
        <v>5239.6190476190477</v>
      </c>
      <c r="AJ29" s="4" t="str">
        <f t="shared" si="6"/>
        <v>N.A.</v>
      </c>
      <c r="AK29" s="4">
        <f t="shared" si="6"/>
        <v>8966.2729250854827</v>
      </c>
      <c r="AL29" s="4" t="str">
        <f t="shared" si="6"/>
        <v>N.A.</v>
      </c>
      <c r="AM29" s="4">
        <f t="shared" si="6"/>
        <v>6186.0676849356096</v>
      </c>
      <c r="AN29" s="4">
        <f t="shared" si="6"/>
        <v>0</v>
      </c>
      <c r="AO29" s="4" t="str">
        <f t="shared" si="6"/>
        <v>N.A.</v>
      </c>
      <c r="AP29" s="4">
        <f t="shared" si="6"/>
        <v>8595.6134512654353</v>
      </c>
      <c r="AQ29" s="4">
        <f t="shared" si="6"/>
        <v>8614.5310229424431</v>
      </c>
      <c r="AR29" s="4">
        <f t="shared" si="6"/>
        <v>8610.7303341133393</v>
      </c>
    </row>
    <row r="30" spans="1:44" ht="15.75" customHeight="1" thickBot="1" x14ac:dyDescent="0.3">
      <c r="A30" s="6" t="s">
        <v>15</v>
      </c>
      <c r="B30" s="4">
        <v>15089559.999999998</v>
      </c>
      <c r="C30" s="4">
        <v>3328200</v>
      </c>
      <c r="D30" s="4">
        <v>599850</v>
      </c>
      <c r="E30" s="4">
        <v>1199700</v>
      </c>
      <c r="F30" s="4"/>
      <c r="G30" s="4">
        <v>5284809.9999999991</v>
      </c>
      <c r="H30" s="4">
        <v>3317340.0000000009</v>
      </c>
      <c r="I30" s="4"/>
      <c r="J30" s="4"/>
      <c r="K30" s="4"/>
      <c r="L30" s="3">
        <f t="shared" si="4"/>
        <v>19006750</v>
      </c>
      <c r="M30" s="3">
        <f t="shared" si="4"/>
        <v>9812710</v>
      </c>
      <c r="N30" s="4">
        <f>L30+M30</f>
        <v>28819460</v>
      </c>
      <c r="P30" s="6" t="s">
        <v>15</v>
      </c>
      <c r="Q30" s="4">
        <v>2474</v>
      </c>
      <c r="R30" s="4">
        <v>591</v>
      </c>
      <c r="S30" s="4">
        <v>93</v>
      </c>
      <c r="T30" s="4">
        <v>93</v>
      </c>
      <c r="U30" s="4">
        <v>0</v>
      </c>
      <c r="V30" s="4">
        <v>815</v>
      </c>
      <c r="W30" s="4">
        <v>1124</v>
      </c>
      <c r="X30" s="4">
        <v>0</v>
      </c>
      <c r="Y30" s="4">
        <v>0</v>
      </c>
      <c r="Z30" s="4">
        <v>0</v>
      </c>
      <c r="AA30" s="3">
        <f t="shared" si="5"/>
        <v>3691</v>
      </c>
      <c r="AB30" s="3">
        <f t="shared" si="5"/>
        <v>1499</v>
      </c>
      <c r="AC30" s="4">
        <f>AA30+AB30</f>
        <v>5190</v>
      </c>
      <c r="AE30" s="6" t="s">
        <v>15</v>
      </c>
      <c r="AF30" s="4">
        <f t="shared" si="6"/>
        <v>6099.2562651576391</v>
      </c>
      <c r="AG30" s="4">
        <f t="shared" si="6"/>
        <v>5631.4720812182741</v>
      </c>
      <c r="AH30" s="4">
        <f t="shared" si="6"/>
        <v>6450</v>
      </c>
      <c r="AI30" s="4">
        <f t="shared" si="6"/>
        <v>12900</v>
      </c>
      <c r="AJ30" s="4" t="str">
        <f t="shared" si="6"/>
        <v>N.A.</v>
      </c>
      <c r="AK30" s="4">
        <f t="shared" si="6"/>
        <v>6484.4294478527599</v>
      </c>
      <c r="AL30" s="4">
        <f t="shared" si="6"/>
        <v>2951.3701067615666</v>
      </c>
      <c r="AM30" s="4" t="str">
        <f t="shared" si="6"/>
        <v>N.A.</v>
      </c>
      <c r="AN30" s="4" t="str">
        <f t="shared" si="6"/>
        <v>N.A.</v>
      </c>
      <c r="AO30" s="4" t="str">
        <f t="shared" si="6"/>
        <v>N.A.</v>
      </c>
      <c r="AP30" s="4">
        <f t="shared" si="6"/>
        <v>5149.4852343538332</v>
      </c>
      <c r="AQ30" s="4">
        <f t="shared" si="6"/>
        <v>6546.1707805203469</v>
      </c>
      <c r="AR30" s="4">
        <f t="shared" si="6"/>
        <v>5552.8824662813104</v>
      </c>
    </row>
    <row r="31" spans="1:44" ht="15.75" customHeight="1" thickBot="1" x14ac:dyDescent="0.3">
      <c r="A31" s="7" t="s">
        <v>16</v>
      </c>
      <c r="B31" s="4">
        <v>109569569.99999997</v>
      </c>
      <c r="C31" s="4">
        <v>339942790</v>
      </c>
      <c r="D31" s="4">
        <v>48965740.000000007</v>
      </c>
      <c r="E31" s="4">
        <v>6701300</v>
      </c>
      <c r="F31" s="4">
        <v>30086360</v>
      </c>
      <c r="G31" s="4">
        <v>34129310</v>
      </c>
      <c r="H31" s="4">
        <v>36501749.999999985</v>
      </c>
      <c r="I31" s="4">
        <v>20655280</v>
      </c>
      <c r="J31" s="4">
        <v>0</v>
      </c>
      <c r="K31" s="4"/>
      <c r="L31" s="3">
        <f t="shared" si="4"/>
        <v>225123419.99999994</v>
      </c>
      <c r="M31" s="3">
        <f t="shared" si="4"/>
        <v>401428680</v>
      </c>
      <c r="N31" s="4"/>
      <c r="P31" s="7" t="s">
        <v>16</v>
      </c>
      <c r="Q31" s="4">
        <v>16437</v>
      </c>
      <c r="R31" s="4">
        <v>38619</v>
      </c>
      <c r="S31" s="4">
        <v>4174</v>
      </c>
      <c r="T31" s="4">
        <v>1143</v>
      </c>
      <c r="U31" s="4">
        <v>2762</v>
      </c>
      <c r="V31" s="4">
        <v>4032</v>
      </c>
      <c r="W31" s="4">
        <v>8492</v>
      </c>
      <c r="X31" s="4">
        <v>3339</v>
      </c>
      <c r="Y31" s="4">
        <v>1650</v>
      </c>
      <c r="Z31" s="4">
        <v>0</v>
      </c>
      <c r="AA31" s="3">
        <f t="shared" si="5"/>
        <v>33515</v>
      </c>
      <c r="AB31" s="3">
        <f t="shared" si="5"/>
        <v>47133</v>
      </c>
      <c r="AC31" s="4"/>
      <c r="AE31" s="7" t="s">
        <v>16</v>
      </c>
      <c r="AF31" s="4">
        <f t="shared" ref="AF31:AQ31" si="7">IFERROR(B31/Q31, "N.A.")</f>
        <v>6666.0321226501164</v>
      </c>
      <c r="AG31" s="4">
        <f t="shared" si="7"/>
        <v>8802.4752065045705</v>
      </c>
      <c r="AH31" s="4">
        <f t="shared" si="7"/>
        <v>11731.130809774799</v>
      </c>
      <c r="AI31" s="4">
        <f t="shared" si="7"/>
        <v>5862.9046369203852</v>
      </c>
      <c r="AJ31" s="4">
        <f t="shared" si="7"/>
        <v>10892.961622013034</v>
      </c>
      <c r="AK31" s="4">
        <f t="shared" si="7"/>
        <v>8464.6106150793657</v>
      </c>
      <c r="AL31" s="4">
        <f t="shared" si="7"/>
        <v>4298.3690532265646</v>
      </c>
      <c r="AM31" s="4">
        <f t="shared" si="7"/>
        <v>6186.0676849356096</v>
      </c>
      <c r="AN31" s="4">
        <f t="shared" si="7"/>
        <v>0</v>
      </c>
      <c r="AO31" s="4" t="str">
        <f t="shared" si="7"/>
        <v>N.A.</v>
      </c>
      <c r="AP31" s="4">
        <f t="shared" si="7"/>
        <v>6717.0944353274635</v>
      </c>
      <c r="AQ31" s="4">
        <f t="shared" si="7"/>
        <v>8516.9346317866457</v>
      </c>
      <c r="AR31" s="4"/>
    </row>
    <row r="32" spans="1:44" ht="15.75" thickBot="1" x14ac:dyDescent="0.3">
      <c r="A32" s="8" t="s">
        <v>0</v>
      </c>
      <c r="B32" s="42">
        <f>B31+C31</f>
        <v>449512360</v>
      </c>
      <c r="C32" s="43"/>
      <c r="D32" s="42">
        <f>D31+E31</f>
        <v>55667040.000000007</v>
      </c>
      <c r="E32" s="43"/>
      <c r="F32" s="42">
        <f>F31+G31</f>
        <v>64215670</v>
      </c>
      <c r="G32" s="43"/>
      <c r="H32" s="42">
        <f>H31+I31</f>
        <v>57157029.999999985</v>
      </c>
      <c r="I32" s="43"/>
      <c r="J32" s="42">
        <f>J31+K31</f>
        <v>0</v>
      </c>
      <c r="K32" s="43"/>
      <c r="L32" s="5"/>
      <c r="M32" s="2"/>
      <c r="N32" s="1">
        <f>B32+D32+F32+H32+J32</f>
        <v>626552100</v>
      </c>
      <c r="P32" s="8" t="s">
        <v>0</v>
      </c>
      <c r="Q32" s="42">
        <f>Q31+R31</f>
        <v>55056</v>
      </c>
      <c r="R32" s="43"/>
      <c r="S32" s="42">
        <f>S31+T31</f>
        <v>5317</v>
      </c>
      <c r="T32" s="43"/>
      <c r="U32" s="42">
        <f>U31+V31</f>
        <v>6794</v>
      </c>
      <c r="V32" s="43"/>
      <c r="W32" s="42">
        <f>W31+X31</f>
        <v>11831</v>
      </c>
      <c r="X32" s="43"/>
      <c r="Y32" s="42">
        <f>Y31+Z31</f>
        <v>1650</v>
      </c>
      <c r="Z32" s="43"/>
      <c r="AA32" s="5"/>
      <c r="AB32" s="2"/>
      <c r="AC32" s="1">
        <f>Q32+S32+U32+W32+Y32</f>
        <v>80648</v>
      </c>
      <c r="AE32" s="8" t="s">
        <v>0</v>
      </c>
      <c r="AF32" s="23">
        <f>IFERROR(B32/Q32,"N.A.")</f>
        <v>8164.6389131066553</v>
      </c>
      <c r="AG32" s="24"/>
      <c r="AH32" s="23">
        <f>IFERROR(D32/S32,"N.A.")</f>
        <v>10469.633251833742</v>
      </c>
      <c r="AI32" s="24"/>
      <c r="AJ32" s="23">
        <f>IFERROR(F32/U32,"N.A.")</f>
        <v>9451.8207241683831</v>
      </c>
      <c r="AK32" s="24"/>
      <c r="AL32" s="23">
        <f>IFERROR(H32/W32,"N.A.")</f>
        <v>4831.1241653283732</v>
      </c>
      <c r="AM32" s="24"/>
      <c r="AN32" s="23">
        <f>IFERROR(J32/Y32,"N.A.")</f>
        <v>0</v>
      </c>
      <c r="AO32" s="24"/>
      <c r="AP32" s="5"/>
      <c r="AQ32" s="2"/>
      <c r="AR32" s="4">
        <f>IFERROR(N32/AC32, "N.A.")</f>
        <v>7768.9725721654595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5" t="s">
        <v>1</v>
      </c>
      <c r="B35" s="28" t="s">
        <v>2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  <c r="N35" s="25" t="s">
        <v>0</v>
      </c>
      <c r="P35" s="25" t="s">
        <v>1</v>
      </c>
      <c r="Q35" s="28" t="s">
        <v>2</v>
      </c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30"/>
      <c r="AC35" s="25" t="s">
        <v>0</v>
      </c>
      <c r="AE35" s="25" t="s">
        <v>1</v>
      </c>
      <c r="AF35" s="28" t="s">
        <v>2</v>
      </c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0"/>
      <c r="AR35" s="25" t="s">
        <v>0</v>
      </c>
    </row>
    <row r="36" spans="1:44" ht="15" customHeight="1" x14ac:dyDescent="0.25">
      <c r="A36" s="26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6"/>
      <c r="P36" s="26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6"/>
      <c r="AE36" s="26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6"/>
    </row>
    <row r="37" spans="1:44" ht="15.75" customHeight="1" thickBot="1" x14ac:dyDescent="0.3">
      <c r="A37" s="26"/>
      <c r="B37" s="38" t="s">
        <v>8</v>
      </c>
      <c r="C37" s="39"/>
      <c r="D37" s="40" t="s">
        <v>9</v>
      </c>
      <c r="E37" s="41"/>
      <c r="F37" s="36"/>
      <c r="G37" s="37"/>
      <c r="H37" s="36"/>
      <c r="I37" s="37"/>
      <c r="J37" s="36"/>
      <c r="K37" s="37"/>
      <c r="L37" s="36"/>
      <c r="M37" s="37"/>
      <c r="N37" s="26"/>
      <c r="P37" s="26"/>
      <c r="Q37" s="38" t="s">
        <v>8</v>
      </c>
      <c r="R37" s="39"/>
      <c r="S37" s="40" t="s">
        <v>9</v>
      </c>
      <c r="T37" s="41"/>
      <c r="U37" s="36"/>
      <c r="V37" s="37"/>
      <c r="W37" s="36"/>
      <c r="X37" s="37"/>
      <c r="Y37" s="36"/>
      <c r="Z37" s="37"/>
      <c r="AA37" s="36"/>
      <c r="AB37" s="37"/>
      <c r="AC37" s="26"/>
      <c r="AE37" s="26"/>
      <c r="AF37" s="38" t="s">
        <v>8</v>
      </c>
      <c r="AG37" s="39"/>
      <c r="AH37" s="40" t="s">
        <v>9</v>
      </c>
      <c r="AI37" s="41"/>
      <c r="AJ37" s="36"/>
      <c r="AK37" s="37"/>
      <c r="AL37" s="36"/>
      <c r="AM37" s="37"/>
      <c r="AN37" s="36"/>
      <c r="AO37" s="37"/>
      <c r="AP37" s="36"/>
      <c r="AQ37" s="37"/>
      <c r="AR37" s="26"/>
    </row>
    <row r="38" spans="1:44" ht="15.75" customHeight="1" thickBot="1" x14ac:dyDescent="0.3">
      <c r="A38" s="27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7"/>
      <c r="P38" s="27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7"/>
      <c r="AE38" s="27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7"/>
    </row>
    <row r="39" spans="1:44" ht="15.75" customHeight="1" thickBot="1" x14ac:dyDescent="0.3">
      <c r="A39" s="6" t="s">
        <v>12</v>
      </c>
      <c r="B39" s="4">
        <v>6976300</v>
      </c>
      <c r="C39" s="4"/>
      <c r="D39" s="4"/>
      <c r="E39" s="4"/>
      <c r="F39" s="4">
        <v>593400</v>
      </c>
      <c r="G39" s="4"/>
      <c r="H39" s="4">
        <v>38643449</v>
      </c>
      <c r="I39" s="4"/>
      <c r="J39" s="4">
        <v>0</v>
      </c>
      <c r="K39" s="4"/>
      <c r="L39" s="3">
        <f t="shared" ref="L39:M43" si="8">B39+D39+F39+H39+J39</f>
        <v>46213149</v>
      </c>
      <c r="M39" s="3">
        <f t="shared" si="8"/>
        <v>0</v>
      </c>
      <c r="N39" s="4">
        <f>L39+M39</f>
        <v>46213149</v>
      </c>
      <c r="P39" s="6" t="s">
        <v>12</v>
      </c>
      <c r="Q39" s="4">
        <v>1784</v>
      </c>
      <c r="R39" s="4">
        <v>0</v>
      </c>
      <c r="S39" s="4">
        <v>0</v>
      </c>
      <c r="T39" s="4">
        <v>0</v>
      </c>
      <c r="U39" s="4">
        <v>92</v>
      </c>
      <c r="V39" s="4">
        <v>0</v>
      </c>
      <c r="W39" s="4">
        <v>10612</v>
      </c>
      <c r="X39" s="4">
        <v>0</v>
      </c>
      <c r="Y39" s="4">
        <v>1280</v>
      </c>
      <c r="Z39" s="4">
        <v>0</v>
      </c>
      <c r="AA39" s="3">
        <f t="shared" ref="AA39:AB43" si="9">Q39+S39+U39+W39+Y39</f>
        <v>13768</v>
      </c>
      <c r="AB39" s="3">
        <f t="shared" si="9"/>
        <v>0</v>
      </c>
      <c r="AC39" s="4">
        <f>AA39+AB39</f>
        <v>13768</v>
      </c>
      <c r="AE39" s="6" t="s">
        <v>12</v>
      </c>
      <c r="AF39" s="4">
        <f t="shared" ref="AF39:AR42" si="10">IFERROR(B39/Q39, "N.A.")</f>
        <v>3910.4820627802692</v>
      </c>
      <c r="AG39" s="4" t="str">
        <f t="shared" si="10"/>
        <v>N.A.</v>
      </c>
      <c r="AH39" s="4" t="str">
        <f t="shared" si="10"/>
        <v>N.A.</v>
      </c>
      <c r="AI39" s="4" t="str">
        <f t="shared" si="10"/>
        <v>N.A.</v>
      </c>
      <c r="AJ39" s="4">
        <f t="shared" si="10"/>
        <v>6450</v>
      </c>
      <c r="AK39" s="4" t="str">
        <f t="shared" si="10"/>
        <v>N.A.</v>
      </c>
      <c r="AL39" s="4">
        <f t="shared" si="10"/>
        <v>3641.4859592913681</v>
      </c>
      <c r="AM39" s="4" t="str">
        <f t="shared" si="10"/>
        <v>N.A.</v>
      </c>
      <c r="AN39" s="4">
        <f t="shared" si="10"/>
        <v>0</v>
      </c>
      <c r="AO39" s="4" t="str">
        <f t="shared" si="10"/>
        <v>N.A.</v>
      </c>
      <c r="AP39" s="4">
        <f t="shared" si="10"/>
        <v>3356.5622457873328</v>
      </c>
      <c r="AQ39" s="4" t="str">
        <f t="shared" si="10"/>
        <v>N.A.</v>
      </c>
      <c r="AR39" s="4">
        <f t="shared" si="10"/>
        <v>3356.5622457873328</v>
      </c>
    </row>
    <row r="40" spans="1:44" ht="15.75" customHeight="1" thickBot="1" x14ac:dyDescent="0.3">
      <c r="A40" s="6" t="s">
        <v>13</v>
      </c>
      <c r="B40" s="4">
        <v>23503130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8"/>
        <v>23503130</v>
      </c>
      <c r="M40" s="3">
        <f t="shared" si="8"/>
        <v>0</v>
      </c>
      <c r="N40" s="4">
        <f>L40+M40</f>
        <v>23503130</v>
      </c>
      <c r="P40" s="6" t="s">
        <v>13</v>
      </c>
      <c r="Q40" s="4">
        <v>5912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9"/>
        <v>5912</v>
      </c>
      <c r="AB40" s="3">
        <f t="shared" si="9"/>
        <v>0</v>
      </c>
      <c r="AC40" s="4">
        <f>AA40+AB40</f>
        <v>5912</v>
      </c>
      <c r="AE40" s="6" t="s">
        <v>13</v>
      </c>
      <c r="AF40" s="4">
        <f t="shared" si="10"/>
        <v>3975.4956021650878</v>
      </c>
      <c r="AG40" s="4" t="str">
        <f t="shared" si="10"/>
        <v>N.A.</v>
      </c>
      <c r="AH40" s="4" t="str">
        <f t="shared" si="10"/>
        <v>N.A.</v>
      </c>
      <c r="AI40" s="4" t="str">
        <f t="shared" si="10"/>
        <v>N.A.</v>
      </c>
      <c r="AJ40" s="4" t="str">
        <f t="shared" si="10"/>
        <v>N.A.</v>
      </c>
      <c r="AK40" s="4" t="str">
        <f t="shared" si="10"/>
        <v>N.A.</v>
      </c>
      <c r="AL40" s="4" t="str">
        <f t="shared" si="10"/>
        <v>N.A.</v>
      </c>
      <c r="AM40" s="4" t="str">
        <f t="shared" si="10"/>
        <v>N.A.</v>
      </c>
      <c r="AN40" s="4" t="str">
        <f t="shared" si="10"/>
        <v>N.A.</v>
      </c>
      <c r="AO40" s="4" t="str">
        <f t="shared" si="10"/>
        <v>N.A.</v>
      </c>
      <c r="AP40" s="4">
        <f t="shared" si="10"/>
        <v>3975.4956021650878</v>
      </c>
      <c r="AQ40" s="4" t="str">
        <f t="shared" si="10"/>
        <v>N.A.</v>
      </c>
      <c r="AR40" s="4">
        <f t="shared" si="10"/>
        <v>3975.4956021650878</v>
      </c>
    </row>
    <row r="41" spans="1:44" ht="15.75" customHeight="1" thickBot="1" x14ac:dyDescent="0.3">
      <c r="A41" s="6" t="s">
        <v>14</v>
      </c>
      <c r="B41" s="4">
        <v>24027509.999999996</v>
      </c>
      <c r="C41" s="4">
        <v>216257992.99999997</v>
      </c>
      <c r="D41" s="4">
        <v>43027359.999999993</v>
      </c>
      <c r="E41" s="4">
        <v>4160000</v>
      </c>
      <c r="F41" s="4"/>
      <c r="G41" s="4">
        <v>11855800.000000002</v>
      </c>
      <c r="H41" s="4"/>
      <c r="I41" s="4">
        <v>27482400</v>
      </c>
      <c r="J41" s="4">
        <v>0</v>
      </c>
      <c r="K41" s="4"/>
      <c r="L41" s="3">
        <f t="shared" si="8"/>
        <v>67054869.999999985</v>
      </c>
      <c r="M41" s="3">
        <f t="shared" si="8"/>
        <v>259756192.99999997</v>
      </c>
      <c r="N41" s="4">
        <f>L41+M41</f>
        <v>326811062.99999994</v>
      </c>
      <c r="P41" s="6" t="s">
        <v>14</v>
      </c>
      <c r="Q41" s="4">
        <v>5283</v>
      </c>
      <c r="R41" s="4">
        <v>29840</v>
      </c>
      <c r="S41" s="4">
        <v>2205</v>
      </c>
      <c r="T41" s="4">
        <v>709</v>
      </c>
      <c r="U41" s="4">
        <v>0</v>
      </c>
      <c r="V41" s="4">
        <v>1241</v>
      </c>
      <c r="W41" s="4">
        <v>0</v>
      </c>
      <c r="X41" s="4">
        <v>1838</v>
      </c>
      <c r="Y41" s="4">
        <v>978</v>
      </c>
      <c r="Z41" s="4">
        <v>0</v>
      </c>
      <c r="AA41" s="3">
        <f t="shared" si="9"/>
        <v>8466</v>
      </c>
      <c r="AB41" s="3">
        <f t="shared" si="9"/>
        <v>33628</v>
      </c>
      <c r="AC41" s="4">
        <f>AA41+AB41</f>
        <v>42094</v>
      </c>
      <c r="AE41" s="6" t="s">
        <v>14</v>
      </c>
      <c r="AF41" s="4">
        <f t="shared" si="10"/>
        <v>4548.0806360022707</v>
      </c>
      <c r="AG41" s="4">
        <f t="shared" si="10"/>
        <v>7247.2517761394092</v>
      </c>
      <c r="AH41" s="4">
        <f t="shared" si="10"/>
        <v>19513.541950113377</v>
      </c>
      <c r="AI41" s="4">
        <f t="shared" si="10"/>
        <v>5867.4188998589561</v>
      </c>
      <c r="AJ41" s="4" t="str">
        <f t="shared" si="10"/>
        <v>N.A.</v>
      </c>
      <c r="AK41" s="4">
        <f t="shared" si="10"/>
        <v>9553.4246575342477</v>
      </c>
      <c r="AL41" s="4" t="str">
        <f t="shared" si="10"/>
        <v>N.A.</v>
      </c>
      <c r="AM41" s="4">
        <f t="shared" si="10"/>
        <v>14952.339499455931</v>
      </c>
      <c r="AN41" s="4">
        <f t="shared" si="10"/>
        <v>0</v>
      </c>
      <c r="AO41" s="4" t="str">
        <f t="shared" si="10"/>
        <v>N.A.</v>
      </c>
      <c r="AP41" s="4">
        <f t="shared" si="10"/>
        <v>7920.49019607843</v>
      </c>
      <c r="AQ41" s="4">
        <f t="shared" si="10"/>
        <v>7724.4020756512418</v>
      </c>
      <c r="AR41" s="4">
        <f t="shared" si="10"/>
        <v>7763.8395733358657</v>
      </c>
    </row>
    <row r="42" spans="1:44" ht="15.75" customHeight="1" thickBot="1" x14ac:dyDescent="0.3">
      <c r="A42" s="6" t="s">
        <v>15</v>
      </c>
      <c r="B42" s="4">
        <v>4187340</v>
      </c>
      <c r="C42" s="4"/>
      <c r="D42" s="4"/>
      <c r="E42" s="4"/>
      <c r="F42" s="4"/>
      <c r="G42" s="4">
        <v>465000</v>
      </c>
      <c r="H42" s="4">
        <v>75960</v>
      </c>
      <c r="I42" s="4"/>
      <c r="J42" s="4">
        <v>0</v>
      </c>
      <c r="K42" s="4"/>
      <c r="L42" s="3">
        <f t="shared" si="8"/>
        <v>4263300</v>
      </c>
      <c r="M42" s="3">
        <f t="shared" si="8"/>
        <v>465000</v>
      </c>
      <c r="N42" s="4">
        <f>L42+M42</f>
        <v>4728300</v>
      </c>
      <c r="P42" s="6" t="s">
        <v>15</v>
      </c>
      <c r="Q42" s="4">
        <v>644</v>
      </c>
      <c r="R42" s="4">
        <v>0</v>
      </c>
      <c r="S42" s="4">
        <v>0</v>
      </c>
      <c r="T42" s="4">
        <v>0</v>
      </c>
      <c r="U42" s="4">
        <v>0</v>
      </c>
      <c r="V42" s="4">
        <v>93</v>
      </c>
      <c r="W42" s="4">
        <v>120</v>
      </c>
      <c r="X42" s="4">
        <v>0</v>
      </c>
      <c r="Y42" s="4">
        <v>266</v>
      </c>
      <c r="Z42" s="4">
        <v>0</v>
      </c>
      <c r="AA42" s="3">
        <f t="shared" si="9"/>
        <v>1030</v>
      </c>
      <c r="AB42" s="3">
        <f t="shared" si="9"/>
        <v>93</v>
      </c>
      <c r="AC42" s="4">
        <f>AA42+AB42</f>
        <v>1123</v>
      </c>
      <c r="AE42" s="6" t="s">
        <v>15</v>
      </c>
      <c r="AF42" s="4">
        <f t="shared" si="10"/>
        <v>6502.0807453416146</v>
      </c>
      <c r="AG42" s="4" t="str">
        <f t="shared" si="10"/>
        <v>N.A.</v>
      </c>
      <c r="AH42" s="4" t="str">
        <f t="shared" si="10"/>
        <v>N.A.</v>
      </c>
      <c r="AI42" s="4" t="str">
        <f t="shared" si="10"/>
        <v>N.A.</v>
      </c>
      <c r="AJ42" s="4" t="str">
        <f t="shared" si="10"/>
        <v>N.A.</v>
      </c>
      <c r="AK42" s="4">
        <f t="shared" si="10"/>
        <v>5000</v>
      </c>
      <c r="AL42" s="4">
        <f t="shared" si="10"/>
        <v>633</v>
      </c>
      <c r="AM42" s="4" t="str">
        <f t="shared" si="10"/>
        <v>N.A.</v>
      </c>
      <c r="AN42" s="4">
        <f t="shared" si="10"/>
        <v>0</v>
      </c>
      <c r="AO42" s="4" t="str">
        <f t="shared" si="10"/>
        <v>N.A.</v>
      </c>
      <c r="AP42" s="4">
        <f t="shared" si="10"/>
        <v>4139.1262135922334</v>
      </c>
      <c r="AQ42" s="4">
        <f t="shared" si="10"/>
        <v>5000</v>
      </c>
      <c r="AR42" s="4">
        <f t="shared" si="10"/>
        <v>4210.418521816563</v>
      </c>
    </row>
    <row r="43" spans="1:44" ht="15.75" customHeight="1" thickBot="1" x14ac:dyDescent="0.3">
      <c r="A43" s="7" t="s">
        <v>16</v>
      </c>
      <c r="B43" s="4">
        <v>58694280</v>
      </c>
      <c r="C43" s="4">
        <v>216257992.99999997</v>
      </c>
      <c r="D43" s="4">
        <v>43027359.999999993</v>
      </c>
      <c r="E43" s="4">
        <v>4160000</v>
      </c>
      <c r="F43" s="4">
        <v>593400</v>
      </c>
      <c r="G43" s="4">
        <v>12320800</v>
      </c>
      <c r="H43" s="4">
        <v>38719409</v>
      </c>
      <c r="I43" s="4">
        <v>27482400</v>
      </c>
      <c r="J43" s="4">
        <v>0</v>
      </c>
      <c r="K43" s="4"/>
      <c r="L43" s="3">
        <f t="shared" si="8"/>
        <v>141034449</v>
      </c>
      <c r="M43" s="3">
        <f t="shared" si="8"/>
        <v>260221192.99999997</v>
      </c>
      <c r="N43" s="4"/>
      <c r="P43" s="7" t="s">
        <v>16</v>
      </c>
      <c r="Q43" s="4">
        <v>13623</v>
      </c>
      <c r="R43" s="4">
        <v>29840</v>
      </c>
      <c r="S43" s="4">
        <v>2205</v>
      </c>
      <c r="T43" s="4">
        <v>709</v>
      </c>
      <c r="U43" s="4">
        <v>92</v>
      </c>
      <c r="V43" s="4">
        <v>1334</v>
      </c>
      <c r="W43" s="4">
        <v>10732</v>
      </c>
      <c r="X43" s="4">
        <v>1838</v>
      </c>
      <c r="Y43" s="4">
        <v>2524</v>
      </c>
      <c r="Z43" s="4">
        <v>0</v>
      </c>
      <c r="AA43" s="3">
        <f t="shared" si="9"/>
        <v>29176</v>
      </c>
      <c r="AB43" s="3">
        <f t="shared" si="9"/>
        <v>33721</v>
      </c>
      <c r="AC43" s="4"/>
      <c r="AE43" s="7" t="s">
        <v>16</v>
      </c>
      <c r="AF43" s="4">
        <f t="shared" ref="AF43:AQ43" si="11">IFERROR(B43/Q43, "N.A.")</f>
        <v>4308.4695001101081</v>
      </c>
      <c r="AG43" s="4">
        <f t="shared" si="11"/>
        <v>7247.2517761394092</v>
      </c>
      <c r="AH43" s="4">
        <f t="shared" si="11"/>
        <v>19513.541950113377</v>
      </c>
      <c r="AI43" s="4">
        <f t="shared" si="11"/>
        <v>5867.4188998589561</v>
      </c>
      <c r="AJ43" s="4">
        <f t="shared" si="11"/>
        <v>6450</v>
      </c>
      <c r="AK43" s="4">
        <f t="shared" si="11"/>
        <v>9235.9820089955028</v>
      </c>
      <c r="AL43" s="4">
        <f t="shared" si="11"/>
        <v>3607.846533730898</v>
      </c>
      <c r="AM43" s="4">
        <f t="shared" si="11"/>
        <v>14952.339499455931</v>
      </c>
      <c r="AN43" s="4">
        <f t="shared" si="11"/>
        <v>0</v>
      </c>
      <c r="AO43" s="4" t="str">
        <f t="shared" si="11"/>
        <v>N.A.</v>
      </c>
      <c r="AP43" s="4">
        <f t="shared" si="11"/>
        <v>4833.919968467233</v>
      </c>
      <c r="AQ43" s="4">
        <f t="shared" si="11"/>
        <v>7716.8883781619752</v>
      </c>
      <c r="AR43" s="4"/>
    </row>
    <row r="44" spans="1:44" ht="15.75" thickBot="1" x14ac:dyDescent="0.3">
      <c r="A44" s="8" t="s">
        <v>0</v>
      </c>
      <c r="B44" s="42">
        <f>B43+C43</f>
        <v>274952273</v>
      </c>
      <c r="C44" s="43"/>
      <c r="D44" s="42">
        <f>D43+E43</f>
        <v>47187359.999999993</v>
      </c>
      <c r="E44" s="43"/>
      <c r="F44" s="42">
        <f>F43+G43</f>
        <v>12914200</v>
      </c>
      <c r="G44" s="43"/>
      <c r="H44" s="42">
        <f>H43+I43</f>
        <v>66201809</v>
      </c>
      <c r="I44" s="43"/>
      <c r="J44" s="42">
        <f>J43+K43</f>
        <v>0</v>
      </c>
      <c r="K44" s="43"/>
      <c r="L44" s="5"/>
      <c r="M44" s="2"/>
      <c r="N44" s="1">
        <f>B44+D44+F44+H44+J44</f>
        <v>401255642</v>
      </c>
      <c r="P44" s="8" t="s">
        <v>0</v>
      </c>
      <c r="Q44" s="42">
        <f>Q43+R43</f>
        <v>43463</v>
      </c>
      <c r="R44" s="43"/>
      <c r="S44" s="42">
        <f>S43+T43</f>
        <v>2914</v>
      </c>
      <c r="T44" s="43"/>
      <c r="U44" s="42">
        <f>U43+V43</f>
        <v>1426</v>
      </c>
      <c r="V44" s="43"/>
      <c r="W44" s="42">
        <f>W43+X43</f>
        <v>12570</v>
      </c>
      <c r="X44" s="43"/>
      <c r="Y44" s="42">
        <f>Y43+Z43</f>
        <v>2524</v>
      </c>
      <c r="Z44" s="43"/>
      <c r="AA44" s="5"/>
      <c r="AB44" s="2"/>
      <c r="AC44" s="1">
        <f>Q44+S44+U44+W44+Y44</f>
        <v>62897</v>
      </c>
      <c r="AE44" s="8" t="s">
        <v>0</v>
      </c>
      <c r="AF44" s="23">
        <f>IFERROR(B44/Q44,"N.A.")</f>
        <v>6326.1227480845773</v>
      </c>
      <c r="AG44" s="24"/>
      <c r="AH44" s="23">
        <f>IFERROR(D44/S44,"N.A.")</f>
        <v>16193.328757721343</v>
      </c>
      <c r="AI44" s="24"/>
      <c r="AJ44" s="23">
        <f>IFERROR(F44/U44,"N.A.")</f>
        <v>9056.2412342215994</v>
      </c>
      <c r="AK44" s="24"/>
      <c r="AL44" s="23">
        <f>IFERROR(H44/W44,"N.A.")</f>
        <v>5266.651471758154</v>
      </c>
      <c r="AM44" s="24"/>
      <c r="AN44" s="23">
        <f>IFERROR(J44/Y44,"N.A.")</f>
        <v>0</v>
      </c>
      <c r="AO44" s="24"/>
      <c r="AP44" s="5"/>
      <c r="AQ44" s="2"/>
      <c r="AR44" s="4">
        <f>IFERROR(N44/AC44, "N.A.")</f>
        <v>6379.5672607596543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0.28515625" bestFit="1" customWidth="1"/>
    <col min="18" max="18" width="22.140625" customWidth="1"/>
    <col min="19" max="19" width="23.85546875" bestFit="1" customWidth="1"/>
    <col min="20" max="21" width="14.42578125" bestFit="1" customWidth="1"/>
    <col min="24" max="24" width="16.28515625" bestFit="1" customWidth="1"/>
    <col min="26" max="26" width="11.85546875" bestFit="1" customWidth="1"/>
    <col min="30" max="30" width="31.28515625" bestFit="1" customWidth="1"/>
    <col min="31" max="31" width="31.28515625" customWidth="1"/>
    <col min="32" max="32" width="20.28515625" bestFit="1" customWidth="1"/>
    <col min="33" max="33" width="22.140625" customWidth="1"/>
    <col min="34" max="34" width="23.85546875" bestFit="1" customWidth="1"/>
    <col min="35" max="36" width="14.42578125" bestFit="1" customWidth="1"/>
    <col min="39" max="39" width="16.28515625" bestFit="1" customWidth="1"/>
    <col min="41" max="41" width="11.85546875" bestFit="1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45440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>
      <c r="A9" s="10"/>
      <c r="B9" s="11"/>
    </row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5" t="s">
        <v>1</v>
      </c>
      <c r="B11" s="28" t="s">
        <v>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5" t="s">
        <v>0</v>
      </c>
      <c r="P11" s="25" t="s">
        <v>1</v>
      </c>
      <c r="Q11" s="28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0"/>
      <c r="AC11" s="25" t="s">
        <v>0</v>
      </c>
      <c r="AE11" s="25" t="s">
        <v>1</v>
      </c>
      <c r="AF11" s="28" t="s">
        <v>2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30"/>
      <c r="AR11" s="25" t="s">
        <v>0</v>
      </c>
    </row>
    <row r="12" spans="1:44" ht="15" customHeight="1" x14ac:dyDescent="0.25">
      <c r="A12" s="26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6"/>
      <c r="P12" s="26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6"/>
      <c r="AE12" s="26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6"/>
    </row>
    <row r="13" spans="1:44" ht="15.75" customHeight="1" thickBot="1" x14ac:dyDescent="0.3">
      <c r="A13" s="26"/>
      <c r="B13" s="38" t="s">
        <v>8</v>
      </c>
      <c r="C13" s="39"/>
      <c r="D13" s="40" t="s">
        <v>9</v>
      </c>
      <c r="E13" s="41"/>
      <c r="F13" s="36"/>
      <c r="G13" s="37"/>
      <c r="H13" s="36"/>
      <c r="I13" s="37"/>
      <c r="J13" s="36"/>
      <c r="K13" s="37"/>
      <c r="L13" s="36"/>
      <c r="M13" s="37"/>
      <c r="N13" s="26"/>
      <c r="P13" s="26"/>
      <c r="Q13" s="38" t="s">
        <v>8</v>
      </c>
      <c r="R13" s="39"/>
      <c r="S13" s="40" t="s">
        <v>9</v>
      </c>
      <c r="T13" s="41"/>
      <c r="U13" s="36"/>
      <c r="V13" s="37"/>
      <c r="W13" s="36"/>
      <c r="X13" s="37"/>
      <c r="Y13" s="36"/>
      <c r="Z13" s="37"/>
      <c r="AA13" s="36"/>
      <c r="AB13" s="37"/>
      <c r="AC13" s="26"/>
      <c r="AE13" s="26"/>
      <c r="AF13" s="38" t="s">
        <v>8</v>
      </c>
      <c r="AG13" s="39"/>
      <c r="AH13" s="40" t="s">
        <v>9</v>
      </c>
      <c r="AI13" s="41"/>
      <c r="AJ13" s="36"/>
      <c r="AK13" s="37"/>
      <c r="AL13" s="36"/>
      <c r="AM13" s="37"/>
      <c r="AN13" s="36"/>
      <c r="AO13" s="37"/>
      <c r="AP13" s="36"/>
      <c r="AQ13" s="37"/>
      <c r="AR13" s="26"/>
    </row>
    <row r="14" spans="1:44" ht="15.75" customHeight="1" thickBot="1" x14ac:dyDescent="0.3">
      <c r="A14" s="27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7"/>
      <c r="P14" s="27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7"/>
      <c r="AE14" s="27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7"/>
    </row>
    <row r="15" spans="1:44" ht="15.75" customHeight="1" thickBot="1" x14ac:dyDescent="0.3">
      <c r="A15" s="6" t="s">
        <v>12</v>
      </c>
      <c r="B15" s="4">
        <v>175781054.99999994</v>
      </c>
      <c r="C15" s="4"/>
      <c r="D15" s="4">
        <v>61589389.999999993</v>
      </c>
      <c r="E15" s="4"/>
      <c r="F15" s="4">
        <v>61694679.999999993</v>
      </c>
      <c r="G15" s="4"/>
      <c r="H15" s="4">
        <v>272357382.00000012</v>
      </c>
      <c r="I15" s="4"/>
      <c r="J15" s="4">
        <v>0</v>
      </c>
      <c r="K15" s="4"/>
      <c r="L15" s="3">
        <f t="shared" ref="L15:M18" si="0">B15+D15+F15+H15+J15</f>
        <v>571422507</v>
      </c>
      <c r="M15" s="3">
        <f t="shared" si="0"/>
        <v>0</v>
      </c>
      <c r="N15" s="4">
        <f>L15+M15</f>
        <v>571422507</v>
      </c>
      <c r="P15" s="6" t="s">
        <v>12</v>
      </c>
      <c r="Q15" s="4">
        <v>23001</v>
      </c>
      <c r="R15" s="4">
        <v>0</v>
      </c>
      <c r="S15" s="4">
        <v>7647</v>
      </c>
      <c r="T15" s="4">
        <v>0</v>
      </c>
      <c r="U15" s="4">
        <v>6411</v>
      </c>
      <c r="V15" s="4">
        <v>0</v>
      </c>
      <c r="W15" s="4">
        <v>50851</v>
      </c>
      <c r="X15" s="4">
        <v>0</v>
      </c>
      <c r="Y15" s="4">
        <v>2742</v>
      </c>
      <c r="Z15" s="4">
        <v>0</v>
      </c>
      <c r="AA15" s="3">
        <f t="shared" ref="AA15:AB19" si="1">Q15+S15+U15+W15+Y15</f>
        <v>90652</v>
      </c>
      <c r="AB15" s="3">
        <f t="shared" si="1"/>
        <v>0</v>
      </c>
      <c r="AC15" s="4">
        <f>AA15+AB15</f>
        <v>90652</v>
      </c>
      <c r="AE15" s="6" t="s">
        <v>12</v>
      </c>
      <c r="AF15" s="4">
        <f t="shared" ref="AF15:AR18" si="2">IFERROR(B15/Q15, "N.A.")</f>
        <v>7642.3222903351998</v>
      </c>
      <c r="AG15" s="4" t="str">
        <f t="shared" si="2"/>
        <v>N.A.</v>
      </c>
      <c r="AH15" s="4">
        <f t="shared" si="2"/>
        <v>8054.0591081469847</v>
      </c>
      <c r="AI15" s="4" t="str">
        <f t="shared" si="2"/>
        <v>N.A.</v>
      </c>
      <c r="AJ15" s="4">
        <f t="shared" si="2"/>
        <v>9623.2537825612217</v>
      </c>
      <c r="AK15" s="4" t="str">
        <f t="shared" si="2"/>
        <v>N.A.</v>
      </c>
      <c r="AL15" s="4">
        <f t="shared" si="2"/>
        <v>5355.9887121197244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6303.4738009089706</v>
      </c>
      <c r="AQ15" s="4" t="str">
        <f t="shared" si="2"/>
        <v>N.A.</v>
      </c>
      <c r="AR15" s="4">
        <f t="shared" si="2"/>
        <v>6303.4738009089706</v>
      </c>
    </row>
    <row r="16" spans="1:44" ht="15.75" customHeight="1" thickBot="1" x14ac:dyDescent="0.3">
      <c r="A16" s="6" t="s">
        <v>13</v>
      </c>
      <c r="B16" s="4">
        <v>80198705.000000015</v>
      </c>
      <c r="C16" s="4">
        <v>2128500</v>
      </c>
      <c r="D16" s="4">
        <v>454080</v>
      </c>
      <c r="E16" s="4"/>
      <c r="F16" s="4"/>
      <c r="G16" s="4"/>
      <c r="H16" s="4"/>
      <c r="I16" s="4"/>
      <c r="J16" s="4"/>
      <c r="K16" s="4"/>
      <c r="L16" s="3">
        <f t="shared" si="0"/>
        <v>80652785.000000015</v>
      </c>
      <c r="M16" s="3">
        <f t="shared" si="0"/>
        <v>2128500</v>
      </c>
      <c r="N16" s="4">
        <f>L16+M16</f>
        <v>82781285.000000015</v>
      </c>
      <c r="P16" s="6" t="s">
        <v>13</v>
      </c>
      <c r="Q16" s="4">
        <v>12754</v>
      </c>
      <c r="R16" s="4">
        <v>354</v>
      </c>
      <c r="S16" s="4">
        <v>88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12842</v>
      </c>
      <c r="AB16" s="3">
        <f t="shared" si="1"/>
        <v>354</v>
      </c>
      <c r="AC16" s="4">
        <f>AA16+AB16</f>
        <v>13196</v>
      </c>
      <c r="AE16" s="6" t="s">
        <v>13</v>
      </c>
      <c r="AF16" s="4">
        <f t="shared" si="2"/>
        <v>6288.1217657205598</v>
      </c>
      <c r="AG16" s="4">
        <f t="shared" si="2"/>
        <v>6012.7118644067796</v>
      </c>
      <c r="AH16" s="4">
        <f t="shared" si="2"/>
        <v>5160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6280.3912941909375</v>
      </c>
      <c r="AQ16" s="4">
        <f t="shared" si="2"/>
        <v>6012.7118644067796</v>
      </c>
      <c r="AR16" s="4">
        <f t="shared" si="2"/>
        <v>6273.210442558352</v>
      </c>
    </row>
    <row r="17" spans="1:44" ht="15.75" customHeight="1" thickBot="1" x14ac:dyDescent="0.3">
      <c r="A17" s="6" t="s">
        <v>14</v>
      </c>
      <c r="B17" s="4">
        <v>311988335</v>
      </c>
      <c r="C17" s="4">
        <v>2403441049.999999</v>
      </c>
      <c r="D17" s="4">
        <v>100799019.99999997</v>
      </c>
      <c r="E17" s="4">
        <v>41329720.000000007</v>
      </c>
      <c r="F17" s="4"/>
      <c r="G17" s="4">
        <v>130120410</v>
      </c>
      <c r="H17" s="4"/>
      <c r="I17" s="4">
        <v>122335560.00000003</v>
      </c>
      <c r="J17" s="4">
        <v>0</v>
      </c>
      <c r="K17" s="4"/>
      <c r="L17" s="3">
        <f t="shared" si="0"/>
        <v>412787355</v>
      </c>
      <c r="M17" s="3">
        <f t="shared" si="0"/>
        <v>2697226739.999999</v>
      </c>
      <c r="N17" s="4">
        <f>L17+M17</f>
        <v>3110014094.999999</v>
      </c>
      <c r="P17" s="6" t="s">
        <v>14</v>
      </c>
      <c r="Q17" s="4">
        <v>43045</v>
      </c>
      <c r="R17" s="4">
        <v>253418</v>
      </c>
      <c r="S17" s="4">
        <v>12758</v>
      </c>
      <c r="T17" s="4">
        <v>2805</v>
      </c>
      <c r="U17" s="4">
        <v>0</v>
      </c>
      <c r="V17" s="4">
        <v>10068</v>
      </c>
      <c r="W17" s="4">
        <v>0</v>
      </c>
      <c r="X17" s="4">
        <v>15664</v>
      </c>
      <c r="Y17" s="4">
        <v>2373</v>
      </c>
      <c r="Z17" s="4">
        <v>0</v>
      </c>
      <c r="AA17" s="3">
        <f t="shared" si="1"/>
        <v>58176</v>
      </c>
      <c r="AB17" s="3">
        <f t="shared" si="1"/>
        <v>281955</v>
      </c>
      <c r="AC17" s="4">
        <f>AA17+AB17</f>
        <v>340131</v>
      </c>
      <c r="AE17" s="6" t="s">
        <v>14</v>
      </c>
      <c r="AF17" s="4">
        <f t="shared" si="2"/>
        <v>7247.9576025090018</v>
      </c>
      <c r="AG17" s="4">
        <f t="shared" si="2"/>
        <v>9484.0976173752424</v>
      </c>
      <c r="AH17" s="4">
        <f t="shared" si="2"/>
        <v>7900.8480953127428</v>
      </c>
      <c r="AI17" s="4">
        <f t="shared" si="2"/>
        <v>14734.303030303034</v>
      </c>
      <c r="AJ17" s="4" t="str">
        <f t="shared" si="2"/>
        <v>N.A.</v>
      </c>
      <c r="AK17" s="4">
        <f t="shared" si="2"/>
        <v>12924.15673420739</v>
      </c>
      <c r="AL17" s="4" t="str">
        <f t="shared" si="2"/>
        <v>N.A.</v>
      </c>
      <c r="AM17" s="4">
        <f t="shared" si="2"/>
        <v>7809.9821246169577</v>
      </c>
      <c r="AN17" s="4">
        <f t="shared" si="2"/>
        <v>0</v>
      </c>
      <c r="AO17" s="4" t="str">
        <f t="shared" si="2"/>
        <v>N.A.</v>
      </c>
      <c r="AP17" s="4">
        <f t="shared" si="2"/>
        <v>7095.4922132838283</v>
      </c>
      <c r="AQ17" s="4">
        <f t="shared" si="2"/>
        <v>9566.1603447358593</v>
      </c>
      <c r="AR17" s="4">
        <f t="shared" si="2"/>
        <v>9143.5773128588662</v>
      </c>
    </row>
    <row r="18" spans="1:44" ht="15.75" customHeight="1" thickBot="1" x14ac:dyDescent="0.3">
      <c r="A18" s="6" t="s">
        <v>15</v>
      </c>
      <c r="B18" s="4">
        <v>1840400</v>
      </c>
      <c r="C18" s="4"/>
      <c r="D18" s="4">
        <v>5421440</v>
      </c>
      <c r="E18" s="4"/>
      <c r="F18" s="4"/>
      <c r="G18" s="4">
        <v>989000</v>
      </c>
      <c r="H18" s="4">
        <v>0</v>
      </c>
      <c r="I18" s="4"/>
      <c r="J18" s="4"/>
      <c r="K18" s="4"/>
      <c r="L18" s="3">
        <f t="shared" si="0"/>
        <v>7261840</v>
      </c>
      <c r="M18" s="3">
        <f t="shared" si="0"/>
        <v>989000</v>
      </c>
      <c r="N18" s="4">
        <f>L18+M18</f>
        <v>8250840</v>
      </c>
      <c r="P18" s="6" t="s">
        <v>15</v>
      </c>
      <c r="Q18" s="4">
        <v>536</v>
      </c>
      <c r="R18" s="4">
        <v>0</v>
      </c>
      <c r="S18" s="4">
        <v>328</v>
      </c>
      <c r="T18" s="4">
        <v>0</v>
      </c>
      <c r="U18" s="4">
        <v>0</v>
      </c>
      <c r="V18" s="4">
        <v>371</v>
      </c>
      <c r="W18" s="4">
        <v>231</v>
      </c>
      <c r="X18" s="4">
        <v>0</v>
      </c>
      <c r="Y18" s="4">
        <v>0</v>
      </c>
      <c r="Z18" s="4">
        <v>0</v>
      </c>
      <c r="AA18" s="3">
        <f t="shared" si="1"/>
        <v>1095</v>
      </c>
      <c r="AB18" s="3">
        <f t="shared" si="1"/>
        <v>371</v>
      </c>
      <c r="AC18" s="4">
        <f>AA18+AB18</f>
        <v>1466</v>
      </c>
      <c r="AE18" s="6" t="s">
        <v>15</v>
      </c>
      <c r="AF18" s="4">
        <f t="shared" si="2"/>
        <v>3433.5820895522388</v>
      </c>
      <c r="AG18" s="4" t="str">
        <f t="shared" si="2"/>
        <v>N.A.</v>
      </c>
      <c r="AH18" s="4">
        <f t="shared" si="2"/>
        <v>16528.780487804877</v>
      </c>
      <c r="AI18" s="4" t="str">
        <f t="shared" si="2"/>
        <v>N.A.</v>
      </c>
      <c r="AJ18" s="4" t="str">
        <f t="shared" si="2"/>
        <v>N.A.</v>
      </c>
      <c r="AK18" s="4">
        <f t="shared" si="2"/>
        <v>2665.7681940700809</v>
      </c>
      <c r="AL18" s="4">
        <f t="shared" si="2"/>
        <v>0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6631.8173515981734</v>
      </c>
      <c r="AQ18" s="4">
        <f t="shared" si="2"/>
        <v>2665.7681940700809</v>
      </c>
      <c r="AR18" s="4">
        <f t="shared" si="2"/>
        <v>5628.1309686221011</v>
      </c>
    </row>
    <row r="19" spans="1:44" ht="15.75" customHeight="1" thickBot="1" x14ac:dyDescent="0.3">
      <c r="A19" s="7" t="s">
        <v>16</v>
      </c>
      <c r="B19" s="4">
        <v>569808495.00000012</v>
      </c>
      <c r="C19" s="4">
        <v>2405569550.000001</v>
      </c>
      <c r="D19" s="4">
        <v>168263929.99999997</v>
      </c>
      <c r="E19" s="4">
        <v>41329720.000000007</v>
      </c>
      <c r="F19" s="4">
        <v>61694679.999999993</v>
      </c>
      <c r="G19" s="4">
        <v>131109409.99999999</v>
      </c>
      <c r="H19" s="4">
        <v>272357382.00000006</v>
      </c>
      <c r="I19" s="4">
        <v>122335560.00000003</v>
      </c>
      <c r="J19" s="4">
        <v>0</v>
      </c>
      <c r="K19" s="4"/>
      <c r="L19" s="3">
        <f t="shared" ref="L19:M19" si="3">SUM(L15:L18)</f>
        <v>1072124487</v>
      </c>
      <c r="M19" s="3">
        <f t="shared" si="3"/>
        <v>2700344239.999999</v>
      </c>
      <c r="N19" s="4"/>
      <c r="P19" s="7" t="s">
        <v>16</v>
      </c>
      <c r="Q19" s="4">
        <v>79336</v>
      </c>
      <c r="R19" s="4">
        <v>253772</v>
      </c>
      <c r="S19" s="4">
        <v>20821</v>
      </c>
      <c r="T19" s="4">
        <v>2805</v>
      </c>
      <c r="U19" s="4">
        <v>6411</v>
      </c>
      <c r="V19" s="4">
        <v>10439</v>
      </c>
      <c r="W19" s="4">
        <v>51082</v>
      </c>
      <c r="X19" s="4">
        <v>15664</v>
      </c>
      <c r="Y19" s="4">
        <v>5115</v>
      </c>
      <c r="Z19" s="4">
        <v>0</v>
      </c>
      <c r="AA19" s="3">
        <f t="shared" si="1"/>
        <v>162765</v>
      </c>
      <c r="AB19" s="3">
        <f t="shared" si="1"/>
        <v>282680</v>
      </c>
      <c r="AC19" s="4"/>
      <c r="AE19" s="7" t="s">
        <v>16</v>
      </c>
      <c r="AF19" s="4">
        <f t="shared" ref="AF19:AQ19" si="4">IFERROR(B19/Q19, "N.A.")</f>
        <v>7182.2186018957364</v>
      </c>
      <c r="AG19" s="4">
        <f t="shared" si="4"/>
        <v>9479.255197578932</v>
      </c>
      <c r="AH19" s="4">
        <f t="shared" si="4"/>
        <v>8081.4528600931735</v>
      </c>
      <c r="AI19" s="4">
        <f t="shared" si="4"/>
        <v>14734.303030303034</v>
      </c>
      <c r="AJ19" s="4">
        <f t="shared" si="4"/>
        <v>9623.2537825612217</v>
      </c>
      <c r="AK19" s="4">
        <f t="shared" si="4"/>
        <v>12559.575629849602</v>
      </c>
      <c r="AL19" s="4">
        <f t="shared" si="4"/>
        <v>5331.7681766571404</v>
      </c>
      <c r="AM19" s="4">
        <f t="shared" si="4"/>
        <v>7809.9821246169577</v>
      </c>
      <c r="AN19" s="4">
        <f t="shared" si="4"/>
        <v>0</v>
      </c>
      <c r="AO19" s="4" t="str">
        <f t="shared" si="4"/>
        <v>N.A.</v>
      </c>
      <c r="AP19" s="4">
        <f t="shared" si="4"/>
        <v>6586.9473596903508</v>
      </c>
      <c r="AQ19" s="4">
        <f t="shared" si="4"/>
        <v>9552.654025753498</v>
      </c>
      <c r="AR19" s="4"/>
    </row>
    <row r="20" spans="1:44" ht="15.75" thickBot="1" x14ac:dyDescent="0.3">
      <c r="A20" s="8" t="s">
        <v>0</v>
      </c>
      <c r="B20" s="42">
        <f>B19+C19</f>
        <v>2975378045.000001</v>
      </c>
      <c r="C20" s="43"/>
      <c r="D20" s="42">
        <f>D19+E19</f>
        <v>209593649.99999997</v>
      </c>
      <c r="E20" s="43"/>
      <c r="F20" s="42">
        <f>F19+G19</f>
        <v>192804089.99999997</v>
      </c>
      <c r="G20" s="43"/>
      <c r="H20" s="42">
        <f>H19+I19</f>
        <v>394692942.00000012</v>
      </c>
      <c r="I20" s="43"/>
      <c r="J20" s="42">
        <f>J19+K19</f>
        <v>0</v>
      </c>
      <c r="K20" s="43"/>
      <c r="L20" s="5"/>
      <c r="M20" s="2"/>
      <c r="N20" s="1">
        <f>B20+D20+F20+H20+J20</f>
        <v>3772468727.000001</v>
      </c>
      <c r="P20" s="8" t="s">
        <v>0</v>
      </c>
      <c r="Q20" s="42">
        <f>Q19+R19</f>
        <v>333108</v>
      </c>
      <c r="R20" s="43"/>
      <c r="S20" s="42">
        <f>S19+T19</f>
        <v>23626</v>
      </c>
      <c r="T20" s="43"/>
      <c r="U20" s="42">
        <f>U19+V19</f>
        <v>16850</v>
      </c>
      <c r="V20" s="43"/>
      <c r="W20" s="42">
        <f>W19+X19</f>
        <v>66746</v>
      </c>
      <c r="X20" s="43"/>
      <c r="Y20" s="42">
        <f>Y19+Z19</f>
        <v>5115</v>
      </c>
      <c r="Z20" s="43"/>
      <c r="AA20" s="5"/>
      <c r="AB20" s="2"/>
      <c r="AC20" s="1">
        <f>Q20+S20+U20+W20+Y20</f>
        <v>445445</v>
      </c>
      <c r="AE20" s="8" t="s">
        <v>0</v>
      </c>
      <c r="AF20" s="23">
        <f>IFERROR(B20/Q20,"N.A.")</f>
        <v>8932.1722834636239</v>
      </c>
      <c r="AG20" s="24"/>
      <c r="AH20" s="23">
        <f>IFERROR(D20/S20,"N.A.")</f>
        <v>8871.3133835604822</v>
      </c>
      <c r="AI20" s="24"/>
      <c r="AJ20" s="23">
        <f>IFERROR(F20/U20,"N.A.")</f>
        <v>11442.379228486645</v>
      </c>
      <c r="AK20" s="24"/>
      <c r="AL20" s="23">
        <f>IFERROR(H20/W20,"N.A.")</f>
        <v>5913.3572348904818</v>
      </c>
      <c r="AM20" s="24"/>
      <c r="AN20" s="23">
        <f>IFERROR(J20/Y20,"N.A.")</f>
        <v>0</v>
      </c>
      <c r="AO20" s="24"/>
      <c r="AP20" s="5"/>
      <c r="AQ20" s="2"/>
      <c r="AR20" s="4">
        <f>IFERROR(N20/AC20, "N.A.")</f>
        <v>8468.9888246584906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5" t="s">
        <v>1</v>
      </c>
      <c r="B23" s="28" t="s">
        <v>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25" t="s">
        <v>0</v>
      </c>
      <c r="P23" s="25" t="s">
        <v>1</v>
      </c>
      <c r="Q23" s="28" t="s">
        <v>2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0"/>
      <c r="AC23" s="25" t="s">
        <v>0</v>
      </c>
      <c r="AE23" s="25" t="s">
        <v>1</v>
      </c>
      <c r="AF23" s="28" t="s">
        <v>2</v>
      </c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0"/>
      <c r="AR23" s="25" t="s">
        <v>0</v>
      </c>
    </row>
    <row r="24" spans="1:44" ht="15" customHeight="1" x14ac:dyDescent="0.25">
      <c r="A24" s="26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6"/>
      <c r="P24" s="26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6"/>
      <c r="AE24" s="26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6"/>
    </row>
    <row r="25" spans="1:44" ht="15.75" customHeight="1" thickBot="1" x14ac:dyDescent="0.3">
      <c r="A25" s="26"/>
      <c r="B25" s="38" t="s">
        <v>8</v>
      </c>
      <c r="C25" s="39"/>
      <c r="D25" s="40" t="s">
        <v>9</v>
      </c>
      <c r="E25" s="41"/>
      <c r="F25" s="36"/>
      <c r="G25" s="37"/>
      <c r="H25" s="36"/>
      <c r="I25" s="37"/>
      <c r="J25" s="36"/>
      <c r="K25" s="37"/>
      <c r="L25" s="36"/>
      <c r="M25" s="37"/>
      <c r="N25" s="26"/>
      <c r="P25" s="26"/>
      <c r="Q25" s="38" t="s">
        <v>8</v>
      </c>
      <c r="R25" s="39"/>
      <c r="S25" s="40" t="s">
        <v>9</v>
      </c>
      <c r="T25" s="41"/>
      <c r="U25" s="36"/>
      <c r="V25" s="37"/>
      <c r="W25" s="36"/>
      <c r="X25" s="37"/>
      <c r="Y25" s="36"/>
      <c r="Z25" s="37"/>
      <c r="AA25" s="36"/>
      <c r="AB25" s="37"/>
      <c r="AC25" s="26"/>
      <c r="AE25" s="26"/>
      <c r="AF25" s="38" t="s">
        <v>8</v>
      </c>
      <c r="AG25" s="39"/>
      <c r="AH25" s="40" t="s">
        <v>9</v>
      </c>
      <c r="AI25" s="41"/>
      <c r="AJ25" s="36"/>
      <c r="AK25" s="37"/>
      <c r="AL25" s="36"/>
      <c r="AM25" s="37"/>
      <c r="AN25" s="36"/>
      <c r="AO25" s="37"/>
      <c r="AP25" s="36"/>
      <c r="AQ25" s="37"/>
      <c r="AR25" s="26"/>
    </row>
    <row r="26" spans="1:44" ht="15.75" customHeight="1" thickBot="1" x14ac:dyDescent="0.3">
      <c r="A26" s="27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7"/>
      <c r="P26" s="27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7"/>
      <c r="AE26" s="27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7"/>
    </row>
    <row r="27" spans="1:44" ht="15.75" customHeight="1" thickBot="1" x14ac:dyDescent="0.3">
      <c r="A27" s="6" t="s">
        <v>12</v>
      </c>
      <c r="B27" s="4">
        <v>143195655.00000003</v>
      </c>
      <c r="C27" s="4"/>
      <c r="D27" s="4">
        <v>59377040</v>
      </c>
      <c r="E27" s="4"/>
      <c r="F27" s="4">
        <v>45089800</v>
      </c>
      <c r="G27" s="4"/>
      <c r="H27" s="4">
        <v>193972681.99999994</v>
      </c>
      <c r="I27" s="4"/>
      <c r="J27" s="4">
        <v>0</v>
      </c>
      <c r="K27" s="4"/>
      <c r="L27" s="3">
        <f t="shared" ref="L27:M31" si="5">B27+D27+F27+H27+J27</f>
        <v>441635177</v>
      </c>
      <c r="M27" s="3">
        <f t="shared" si="5"/>
        <v>0</v>
      </c>
      <c r="N27" s="4">
        <f>L27+M27</f>
        <v>441635177</v>
      </c>
      <c r="P27" s="6" t="s">
        <v>12</v>
      </c>
      <c r="Q27" s="4">
        <v>16985</v>
      </c>
      <c r="R27" s="4">
        <v>0</v>
      </c>
      <c r="S27" s="4">
        <v>6896</v>
      </c>
      <c r="T27" s="4">
        <v>0</v>
      </c>
      <c r="U27" s="4">
        <v>4556</v>
      </c>
      <c r="V27" s="4">
        <v>0</v>
      </c>
      <c r="W27" s="4">
        <v>29393</v>
      </c>
      <c r="X27" s="4">
        <v>0</v>
      </c>
      <c r="Y27" s="4">
        <v>860</v>
      </c>
      <c r="Z27" s="4">
        <v>0</v>
      </c>
      <c r="AA27" s="3">
        <f t="shared" ref="AA27:AB31" si="6">Q27+S27+U27+W27+Y27</f>
        <v>58690</v>
      </c>
      <c r="AB27" s="3">
        <f t="shared" si="6"/>
        <v>0</v>
      </c>
      <c r="AC27" s="4">
        <f>AA27+AB27</f>
        <v>58690</v>
      </c>
      <c r="AE27" s="6" t="s">
        <v>12</v>
      </c>
      <c r="AF27" s="4">
        <f t="shared" ref="AF27:AR30" si="7">IFERROR(B27/Q27, "N.A.")</f>
        <v>8430.7126876655893</v>
      </c>
      <c r="AG27" s="4" t="str">
        <f t="shared" si="7"/>
        <v>N.A.</v>
      </c>
      <c r="AH27" s="4">
        <f t="shared" si="7"/>
        <v>8610.3596287703022</v>
      </c>
      <c r="AI27" s="4" t="str">
        <f t="shared" si="7"/>
        <v>N.A.</v>
      </c>
      <c r="AJ27" s="4">
        <f t="shared" si="7"/>
        <v>9896.7954345917478</v>
      </c>
      <c r="AK27" s="4" t="str">
        <f t="shared" si="7"/>
        <v>N.A.</v>
      </c>
      <c r="AL27" s="4">
        <f t="shared" si="7"/>
        <v>6599.2815296158933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7524.8794854319303</v>
      </c>
      <c r="AQ27" s="4" t="str">
        <f t="shared" si="7"/>
        <v>N.A.</v>
      </c>
      <c r="AR27" s="4">
        <f t="shared" si="7"/>
        <v>7524.8794854319303</v>
      </c>
    </row>
    <row r="28" spans="1:44" ht="15.75" customHeight="1" thickBot="1" x14ac:dyDescent="0.3">
      <c r="A28" s="6" t="s">
        <v>13</v>
      </c>
      <c r="B28" s="4">
        <v>16439300</v>
      </c>
      <c r="C28" s="4">
        <v>0</v>
      </c>
      <c r="D28" s="4">
        <v>454080</v>
      </c>
      <c r="E28" s="4"/>
      <c r="F28" s="4"/>
      <c r="G28" s="4"/>
      <c r="H28" s="4"/>
      <c r="I28" s="4"/>
      <c r="J28" s="4"/>
      <c r="K28" s="4"/>
      <c r="L28" s="3">
        <f t="shared" si="5"/>
        <v>16893380</v>
      </c>
      <c r="M28" s="3">
        <f t="shared" si="5"/>
        <v>0</v>
      </c>
      <c r="N28" s="4">
        <f>L28+M28</f>
        <v>16893380</v>
      </c>
      <c r="P28" s="6" t="s">
        <v>13</v>
      </c>
      <c r="Q28" s="4">
        <v>1225</v>
      </c>
      <c r="R28" s="4">
        <v>76</v>
      </c>
      <c r="S28" s="4">
        <v>88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1313</v>
      </c>
      <c r="AB28" s="3">
        <f t="shared" si="6"/>
        <v>76</v>
      </c>
      <c r="AC28" s="4">
        <f>AA28+AB28</f>
        <v>1389</v>
      </c>
      <c r="AE28" s="6" t="s">
        <v>13</v>
      </c>
      <c r="AF28" s="4">
        <f t="shared" si="7"/>
        <v>13419.836734693878</v>
      </c>
      <c r="AG28" s="4">
        <f t="shared" si="7"/>
        <v>0</v>
      </c>
      <c r="AH28" s="4">
        <f t="shared" si="7"/>
        <v>5160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12866.245239908607</v>
      </c>
      <c r="AQ28" s="4">
        <f t="shared" si="7"/>
        <v>0</v>
      </c>
      <c r="AR28" s="4">
        <f t="shared" si="7"/>
        <v>12162.260619150467</v>
      </c>
    </row>
    <row r="29" spans="1:44" ht="15.75" customHeight="1" thickBot="1" x14ac:dyDescent="0.3">
      <c r="A29" s="6" t="s">
        <v>14</v>
      </c>
      <c r="B29" s="4">
        <v>193712840.00000003</v>
      </c>
      <c r="C29" s="4">
        <v>1501500790.0000007</v>
      </c>
      <c r="D29" s="4">
        <v>69518900.000000015</v>
      </c>
      <c r="E29" s="4">
        <v>23353280</v>
      </c>
      <c r="F29" s="4"/>
      <c r="G29" s="4">
        <v>99667459.999999985</v>
      </c>
      <c r="H29" s="4"/>
      <c r="I29" s="4">
        <v>96308379.999999985</v>
      </c>
      <c r="J29" s="4">
        <v>0</v>
      </c>
      <c r="K29" s="4"/>
      <c r="L29" s="3">
        <f t="shared" si="5"/>
        <v>263231740.00000006</v>
      </c>
      <c r="M29" s="3">
        <f t="shared" si="5"/>
        <v>1720829910.0000007</v>
      </c>
      <c r="N29" s="4">
        <f>L29+M29</f>
        <v>1984061650.0000007</v>
      </c>
      <c r="P29" s="6" t="s">
        <v>14</v>
      </c>
      <c r="Q29" s="4">
        <v>25314</v>
      </c>
      <c r="R29" s="4">
        <v>151415</v>
      </c>
      <c r="S29" s="4">
        <v>8965</v>
      </c>
      <c r="T29" s="4">
        <v>1621</v>
      </c>
      <c r="U29" s="4">
        <v>0</v>
      </c>
      <c r="V29" s="4">
        <v>7628</v>
      </c>
      <c r="W29" s="4">
        <v>0</v>
      </c>
      <c r="X29" s="4">
        <v>10910</v>
      </c>
      <c r="Y29" s="4">
        <v>1400</v>
      </c>
      <c r="Z29" s="4">
        <v>0</v>
      </c>
      <c r="AA29" s="3">
        <f t="shared" si="6"/>
        <v>35679</v>
      </c>
      <c r="AB29" s="3">
        <f t="shared" si="6"/>
        <v>171574</v>
      </c>
      <c r="AC29" s="4">
        <f>AA29+AB29</f>
        <v>207253</v>
      </c>
      <c r="AE29" s="6" t="s">
        <v>14</v>
      </c>
      <c r="AF29" s="4">
        <f t="shared" si="7"/>
        <v>7652.3994627478878</v>
      </c>
      <c r="AG29" s="4">
        <f t="shared" si="7"/>
        <v>9916.4599940560765</v>
      </c>
      <c r="AH29" s="4">
        <f t="shared" si="7"/>
        <v>7754.4785276073635</v>
      </c>
      <c r="AI29" s="4">
        <f t="shared" si="7"/>
        <v>14406.711906230721</v>
      </c>
      <c r="AJ29" s="4" t="str">
        <f t="shared" si="7"/>
        <v>N.A.</v>
      </c>
      <c r="AK29" s="4">
        <f t="shared" si="7"/>
        <v>13066.001573151545</v>
      </c>
      <c r="AL29" s="4" t="str">
        <f t="shared" si="7"/>
        <v>N.A.</v>
      </c>
      <c r="AM29" s="4">
        <f t="shared" si="7"/>
        <v>8827.5325389550853</v>
      </c>
      <c r="AN29" s="4">
        <f t="shared" si="7"/>
        <v>0</v>
      </c>
      <c r="AO29" s="4" t="str">
        <f t="shared" si="7"/>
        <v>N.A.</v>
      </c>
      <c r="AP29" s="4">
        <f t="shared" si="7"/>
        <v>7377.7779646290555</v>
      </c>
      <c r="AQ29" s="4">
        <f t="shared" si="7"/>
        <v>10029.665975031186</v>
      </c>
      <c r="AR29" s="4">
        <f t="shared" si="7"/>
        <v>9573.1383864166055</v>
      </c>
    </row>
    <row r="30" spans="1:44" ht="15.75" customHeight="1" thickBot="1" x14ac:dyDescent="0.3">
      <c r="A30" s="6" t="s">
        <v>15</v>
      </c>
      <c r="B30" s="4">
        <v>1840400</v>
      </c>
      <c r="C30" s="4"/>
      <c r="D30" s="4">
        <v>5421440</v>
      </c>
      <c r="E30" s="4"/>
      <c r="F30" s="4"/>
      <c r="G30" s="4">
        <v>989000</v>
      </c>
      <c r="H30" s="4"/>
      <c r="I30" s="4"/>
      <c r="J30" s="4"/>
      <c r="K30" s="4"/>
      <c r="L30" s="3">
        <f t="shared" si="5"/>
        <v>7261840</v>
      </c>
      <c r="M30" s="3">
        <f t="shared" si="5"/>
        <v>989000</v>
      </c>
      <c r="N30" s="4">
        <f>L30+M30</f>
        <v>8250840</v>
      </c>
      <c r="P30" s="6" t="s">
        <v>15</v>
      </c>
      <c r="Q30" s="4">
        <v>536</v>
      </c>
      <c r="R30" s="4">
        <v>0</v>
      </c>
      <c r="S30" s="4">
        <v>328</v>
      </c>
      <c r="T30" s="4">
        <v>0</v>
      </c>
      <c r="U30" s="4">
        <v>0</v>
      </c>
      <c r="V30" s="4">
        <v>371</v>
      </c>
      <c r="W30" s="4">
        <v>0</v>
      </c>
      <c r="X30" s="4">
        <v>0</v>
      </c>
      <c r="Y30" s="4">
        <v>0</v>
      </c>
      <c r="Z30" s="4">
        <v>0</v>
      </c>
      <c r="AA30" s="3">
        <f t="shared" si="6"/>
        <v>864</v>
      </c>
      <c r="AB30" s="3">
        <f t="shared" si="6"/>
        <v>371</v>
      </c>
      <c r="AC30" s="4">
        <f>AA30+AB30</f>
        <v>1235</v>
      </c>
      <c r="AE30" s="6" t="s">
        <v>15</v>
      </c>
      <c r="AF30" s="4">
        <f t="shared" si="7"/>
        <v>3433.5820895522388</v>
      </c>
      <c r="AG30" s="4" t="str">
        <f t="shared" si="7"/>
        <v>N.A.</v>
      </c>
      <c r="AH30" s="4">
        <f t="shared" si="7"/>
        <v>16528.780487804877</v>
      </c>
      <c r="AI30" s="4" t="str">
        <f t="shared" si="7"/>
        <v>N.A.</v>
      </c>
      <c r="AJ30" s="4" t="str">
        <f t="shared" si="7"/>
        <v>N.A.</v>
      </c>
      <c r="AK30" s="4">
        <f t="shared" si="7"/>
        <v>2665.7681940700809</v>
      </c>
      <c r="AL30" s="4" t="str">
        <f t="shared" si="7"/>
        <v>N.A.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8404.9074074074069</v>
      </c>
      <c r="AQ30" s="4">
        <f t="shared" si="7"/>
        <v>2665.7681940700809</v>
      </c>
      <c r="AR30" s="4">
        <f t="shared" si="7"/>
        <v>6680.8421052631575</v>
      </c>
    </row>
    <row r="31" spans="1:44" ht="15.75" customHeight="1" thickBot="1" x14ac:dyDescent="0.3">
      <c r="A31" s="7" t="s">
        <v>16</v>
      </c>
      <c r="B31" s="4">
        <v>355188194.99999976</v>
      </c>
      <c r="C31" s="4">
        <v>1501500789.9999993</v>
      </c>
      <c r="D31" s="4">
        <v>134771460.00000003</v>
      </c>
      <c r="E31" s="4">
        <v>23353280</v>
      </c>
      <c r="F31" s="4">
        <v>45089800</v>
      </c>
      <c r="G31" s="4">
        <v>100656459.99999999</v>
      </c>
      <c r="H31" s="4">
        <v>193972681.99999994</v>
      </c>
      <c r="I31" s="4">
        <v>96308379.999999985</v>
      </c>
      <c r="J31" s="4">
        <v>0</v>
      </c>
      <c r="K31" s="4"/>
      <c r="L31" s="3">
        <f t="shared" si="5"/>
        <v>729022136.99999976</v>
      </c>
      <c r="M31" s="3">
        <f t="shared" si="5"/>
        <v>1721818909.9999993</v>
      </c>
      <c r="N31" s="4"/>
      <c r="P31" s="7" t="s">
        <v>16</v>
      </c>
      <c r="Q31" s="4">
        <v>44060</v>
      </c>
      <c r="R31" s="4">
        <v>151491</v>
      </c>
      <c r="S31" s="4">
        <v>16277</v>
      </c>
      <c r="T31" s="4">
        <v>1621</v>
      </c>
      <c r="U31" s="4">
        <v>4556</v>
      </c>
      <c r="V31" s="4">
        <v>7999</v>
      </c>
      <c r="W31" s="4">
        <v>29393</v>
      </c>
      <c r="X31" s="4">
        <v>10910</v>
      </c>
      <c r="Y31" s="4">
        <v>2260</v>
      </c>
      <c r="Z31" s="4">
        <v>0</v>
      </c>
      <c r="AA31" s="3">
        <f t="shared" si="6"/>
        <v>96546</v>
      </c>
      <c r="AB31" s="3">
        <f t="shared" si="6"/>
        <v>172021</v>
      </c>
      <c r="AC31" s="4"/>
      <c r="AE31" s="7" t="s">
        <v>16</v>
      </c>
      <c r="AF31" s="4">
        <f t="shared" ref="AF31:AQ31" si="8">IFERROR(B31/Q31, "N.A.")</f>
        <v>8061.4660689968168</v>
      </c>
      <c r="AG31" s="4">
        <f t="shared" si="8"/>
        <v>9911.4851047256889</v>
      </c>
      <c r="AH31" s="4">
        <f t="shared" si="8"/>
        <v>8279.8709835964873</v>
      </c>
      <c r="AI31" s="4">
        <f t="shared" si="8"/>
        <v>14406.711906230721</v>
      </c>
      <c r="AJ31" s="4">
        <f t="shared" si="8"/>
        <v>9896.7954345917478</v>
      </c>
      <c r="AK31" s="4">
        <f t="shared" si="8"/>
        <v>12583.630453806723</v>
      </c>
      <c r="AL31" s="4">
        <f t="shared" si="8"/>
        <v>6599.2815296158933</v>
      </c>
      <c r="AM31" s="4">
        <f t="shared" si="8"/>
        <v>8827.5325389550853</v>
      </c>
      <c r="AN31" s="4">
        <f t="shared" si="8"/>
        <v>0</v>
      </c>
      <c r="AO31" s="4" t="str">
        <f t="shared" si="8"/>
        <v>N.A.</v>
      </c>
      <c r="AP31" s="4">
        <f t="shared" si="8"/>
        <v>7551.0340873780351</v>
      </c>
      <c r="AQ31" s="4">
        <f t="shared" si="8"/>
        <v>10009.352985972639</v>
      </c>
      <c r="AR31" s="4"/>
    </row>
    <row r="32" spans="1:44" ht="15.75" thickBot="1" x14ac:dyDescent="0.3">
      <c r="A32" s="8" t="s">
        <v>0</v>
      </c>
      <c r="B32" s="42">
        <f>B31+C31</f>
        <v>1856688984.999999</v>
      </c>
      <c r="C32" s="43"/>
      <c r="D32" s="42">
        <f>D31+E31</f>
        <v>158124740.00000003</v>
      </c>
      <c r="E32" s="43"/>
      <c r="F32" s="42">
        <f>F31+G31</f>
        <v>145746260</v>
      </c>
      <c r="G32" s="43"/>
      <c r="H32" s="42">
        <f>H31+I31</f>
        <v>290281061.99999994</v>
      </c>
      <c r="I32" s="43"/>
      <c r="J32" s="42">
        <f>J31+K31</f>
        <v>0</v>
      </c>
      <c r="K32" s="43"/>
      <c r="L32" s="5"/>
      <c r="M32" s="2"/>
      <c r="N32" s="1">
        <f>B32+D32+F32+H32+J32</f>
        <v>2450841046.999999</v>
      </c>
      <c r="P32" s="8" t="s">
        <v>0</v>
      </c>
      <c r="Q32" s="42">
        <f>Q31+R31</f>
        <v>195551</v>
      </c>
      <c r="R32" s="43"/>
      <c r="S32" s="42">
        <f>S31+T31</f>
        <v>17898</v>
      </c>
      <c r="T32" s="43"/>
      <c r="U32" s="42">
        <f>U31+V31</f>
        <v>12555</v>
      </c>
      <c r="V32" s="43"/>
      <c r="W32" s="42">
        <f>W31+X31</f>
        <v>40303</v>
      </c>
      <c r="X32" s="43"/>
      <c r="Y32" s="42">
        <f>Y31+Z31</f>
        <v>2260</v>
      </c>
      <c r="Z32" s="43"/>
      <c r="AA32" s="5"/>
      <c r="AB32" s="2"/>
      <c r="AC32" s="1">
        <f>Q32+S32+U32+W32+Y32</f>
        <v>268567</v>
      </c>
      <c r="AE32" s="8" t="s">
        <v>0</v>
      </c>
      <c r="AF32" s="23">
        <f>IFERROR(B32/Q32,"N.A.")</f>
        <v>9494.6534919279329</v>
      </c>
      <c r="AG32" s="24"/>
      <c r="AH32" s="23">
        <f>IFERROR(D32/S32,"N.A.")</f>
        <v>8834.7714828472472</v>
      </c>
      <c r="AI32" s="24"/>
      <c r="AJ32" s="23">
        <f>IFERROR(F32/U32,"N.A.")</f>
        <v>11608.622859418558</v>
      </c>
      <c r="AK32" s="24"/>
      <c r="AL32" s="23">
        <f>IFERROR(H32/W32,"N.A.")</f>
        <v>7202.467855990868</v>
      </c>
      <c r="AM32" s="24"/>
      <c r="AN32" s="23">
        <f>IFERROR(J32/Y32,"N.A.")</f>
        <v>0</v>
      </c>
      <c r="AO32" s="24"/>
      <c r="AP32" s="5"/>
      <c r="AQ32" s="2"/>
      <c r="AR32" s="4">
        <f>IFERROR(N32/AC32, "N.A.")</f>
        <v>9125.6224592001217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5" t="s">
        <v>1</v>
      </c>
      <c r="B35" s="28" t="s">
        <v>2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  <c r="N35" s="25" t="s">
        <v>0</v>
      </c>
      <c r="P35" s="25" t="s">
        <v>1</v>
      </c>
      <c r="Q35" s="28" t="s">
        <v>2</v>
      </c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30"/>
      <c r="AC35" s="25" t="s">
        <v>0</v>
      </c>
      <c r="AE35" s="25" t="s">
        <v>1</v>
      </c>
      <c r="AF35" s="28" t="s">
        <v>2</v>
      </c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0"/>
      <c r="AR35" s="25" t="s">
        <v>0</v>
      </c>
    </row>
    <row r="36" spans="1:44" ht="15" customHeight="1" x14ac:dyDescent="0.25">
      <c r="A36" s="26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6"/>
      <c r="P36" s="26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6"/>
      <c r="AE36" s="26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6"/>
    </row>
    <row r="37" spans="1:44" ht="15.75" customHeight="1" thickBot="1" x14ac:dyDescent="0.3">
      <c r="A37" s="26"/>
      <c r="B37" s="38" t="s">
        <v>8</v>
      </c>
      <c r="C37" s="39"/>
      <c r="D37" s="40" t="s">
        <v>9</v>
      </c>
      <c r="E37" s="41"/>
      <c r="F37" s="36"/>
      <c r="G37" s="37"/>
      <c r="H37" s="36"/>
      <c r="I37" s="37"/>
      <c r="J37" s="36"/>
      <c r="K37" s="37"/>
      <c r="L37" s="36"/>
      <c r="M37" s="37"/>
      <c r="N37" s="26"/>
      <c r="P37" s="26"/>
      <c r="Q37" s="38" t="s">
        <v>8</v>
      </c>
      <c r="R37" s="39"/>
      <c r="S37" s="40" t="s">
        <v>9</v>
      </c>
      <c r="T37" s="41"/>
      <c r="U37" s="36"/>
      <c r="V37" s="37"/>
      <c r="W37" s="36"/>
      <c r="X37" s="37"/>
      <c r="Y37" s="36"/>
      <c r="Z37" s="37"/>
      <c r="AA37" s="36"/>
      <c r="AB37" s="37"/>
      <c r="AC37" s="26"/>
      <c r="AE37" s="26"/>
      <c r="AF37" s="38" t="s">
        <v>8</v>
      </c>
      <c r="AG37" s="39"/>
      <c r="AH37" s="40" t="s">
        <v>9</v>
      </c>
      <c r="AI37" s="41"/>
      <c r="AJ37" s="36"/>
      <c r="AK37" s="37"/>
      <c r="AL37" s="36"/>
      <c r="AM37" s="37"/>
      <c r="AN37" s="36"/>
      <c r="AO37" s="37"/>
      <c r="AP37" s="36"/>
      <c r="AQ37" s="37"/>
      <c r="AR37" s="26"/>
    </row>
    <row r="38" spans="1:44" ht="15.75" customHeight="1" thickBot="1" x14ac:dyDescent="0.3">
      <c r="A38" s="27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7"/>
      <c r="P38" s="27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7"/>
      <c r="AE38" s="27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7"/>
    </row>
    <row r="39" spans="1:44" ht="15.75" customHeight="1" thickBot="1" x14ac:dyDescent="0.3">
      <c r="A39" s="6" t="s">
        <v>12</v>
      </c>
      <c r="B39" s="4">
        <v>32585400</v>
      </c>
      <c r="C39" s="4"/>
      <c r="D39" s="4">
        <v>2212350</v>
      </c>
      <c r="E39" s="4"/>
      <c r="F39" s="4">
        <v>16604879.999999998</v>
      </c>
      <c r="G39" s="4"/>
      <c r="H39" s="4">
        <v>78384700.00000003</v>
      </c>
      <c r="I39" s="4"/>
      <c r="J39" s="4">
        <v>0</v>
      </c>
      <c r="K39" s="4"/>
      <c r="L39" s="3">
        <f t="shared" ref="L39:M43" si="9">B39+D39+F39+H39+J39</f>
        <v>129787330.00000003</v>
      </c>
      <c r="M39" s="3">
        <f t="shared" si="9"/>
        <v>0</v>
      </c>
      <c r="N39" s="4">
        <f>L39+M39</f>
        <v>129787330.00000003</v>
      </c>
      <c r="P39" s="6" t="s">
        <v>12</v>
      </c>
      <c r="Q39" s="4">
        <v>6016</v>
      </c>
      <c r="R39" s="4">
        <v>0</v>
      </c>
      <c r="S39" s="4">
        <v>751</v>
      </c>
      <c r="T39" s="4">
        <v>0</v>
      </c>
      <c r="U39" s="4">
        <v>1855</v>
      </c>
      <c r="V39" s="4">
        <v>0</v>
      </c>
      <c r="W39" s="4">
        <v>21458</v>
      </c>
      <c r="X39" s="4">
        <v>0</v>
      </c>
      <c r="Y39" s="4">
        <v>1882</v>
      </c>
      <c r="Z39" s="4">
        <v>0</v>
      </c>
      <c r="AA39" s="3">
        <f t="shared" ref="AA39:AB43" si="10">Q39+S39+U39+W39+Y39</f>
        <v>31962</v>
      </c>
      <c r="AB39" s="3">
        <f t="shared" si="10"/>
        <v>0</v>
      </c>
      <c r="AC39" s="4">
        <f>AA39+AB39</f>
        <v>31962</v>
      </c>
      <c r="AE39" s="6" t="s">
        <v>12</v>
      </c>
      <c r="AF39" s="4">
        <f t="shared" ref="AF39:AR42" si="11">IFERROR(B39/Q39, "N.A.")</f>
        <v>5416.4561170212764</v>
      </c>
      <c r="AG39" s="4" t="str">
        <f t="shared" si="11"/>
        <v>N.A.</v>
      </c>
      <c r="AH39" s="4">
        <f t="shared" si="11"/>
        <v>2945.8721704394143</v>
      </c>
      <c r="AI39" s="4" t="str">
        <f t="shared" si="11"/>
        <v>N.A.</v>
      </c>
      <c r="AJ39" s="4">
        <f t="shared" si="11"/>
        <v>8951.4177897574118</v>
      </c>
      <c r="AK39" s="4" t="str">
        <f t="shared" si="11"/>
        <v>N.A.</v>
      </c>
      <c r="AL39" s="4">
        <f t="shared" si="11"/>
        <v>3652.9359679373674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4060.6761153870229</v>
      </c>
      <c r="AQ39" s="4" t="str">
        <f t="shared" si="11"/>
        <v>N.A.</v>
      </c>
      <c r="AR39" s="4">
        <f t="shared" si="11"/>
        <v>4060.6761153870229</v>
      </c>
    </row>
    <row r="40" spans="1:44" ht="15.75" customHeight="1" thickBot="1" x14ac:dyDescent="0.3">
      <c r="A40" s="6" t="s">
        <v>13</v>
      </c>
      <c r="B40" s="4">
        <v>63759405</v>
      </c>
      <c r="C40" s="4">
        <v>2128500</v>
      </c>
      <c r="D40" s="4"/>
      <c r="E40" s="4"/>
      <c r="F40" s="4"/>
      <c r="G40" s="4"/>
      <c r="H40" s="4"/>
      <c r="I40" s="4"/>
      <c r="J40" s="4"/>
      <c r="K40" s="4"/>
      <c r="L40" s="3">
        <f t="shared" si="9"/>
        <v>63759405</v>
      </c>
      <c r="M40" s="3">
        <f t="shared" si="9"/>
        <v>2128500</v>
      </c>
      <c r="N40" s="4">
        <f>L40+M40</f>
        <v>65887905</v>
      </c>
      <c r="P40" s="6" t="s">
        <v>13</v>
      </c>
      <c r="Q40" s="4">
        <v>11529</v>
      </c>
      <c r="R40" s="4">
        <v>278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11529</v>
      </c>
      <c r="AB40" s="3">
        <f t="shared" si="10"/>
        <v>278</v>
      </c>
      <c r="AC40" s="4">
        <f>AA40+AB40</f>
        <v>11807</v>
      </c>
      <c r="AE40" s="6" t="s">
        <v>13</v>
      </c>
      <c r="AF40" s="4">
        <f t="shared" si="11"/>
        <v>5530.3499869893312</v>
      </c>
      <c r="AG40" s="4">
        <f t="shared" si="11"/>
        <v>7656.4748201438852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5530.3499869893312</v>
      </c>
      <c r="AQ40" s="4">
        <f t="shared" si="11"/>
        <v>7656.4748201438852</v>
      </c>
      <c r="AR40" s="4">
        <f t="shared" si="11"/>
        <v>5580.4103497924962</v>
      </c>
    </row>
    <row r="41" spans="1:44" ht="15.75" customHeight="1" thickBot="1" x14ac:dyDescent="0.3">
      <c r="A41" s="6" t="s">
        <v>14</v>
      </c>
      <c r="B41" s="4">
        <v>118275494.99999999</v>
      </c>
      <c r="C41" s="4">
        <v>901940259.99999881</v>
      </c>
      <c r="D41" s="4">
        <v>31280120.000000004</v>
      </c>
      <c r="E41" s="4">
        <v>17976440</v>
      </c>
      <c r="F41" s="4"/>
      <c r="G41" s="4">
        <v>30452950.000000004</v>
      </c>
      <c r="H41" s="4"/>
      <c r="I41" s="4">
        <v>26027180</v>
      </c>
      <c r="J41" s="4">
        <v>0</v>
      </c>
      <c r="K41" s="4"/>
      <c r="L41" s="3">
        <f t="shared" si="9"/>
        <v>149555615</v>
      </c>
      <c r="M41" s="3">
        <f t="shared" si="9"/>
        <v>976396829.99999881</v>
      </c>
      <c r="N41" s="4">
        <f>L41+M41</f>
        <v>1125952444.9999988</v>
      </c>
      <c r="P41" s="6" t="s">
        <v>14</v>
      </c>
      <c r="Q41" s="4">
        <v>17731</v>
      </c>
      <c r="R41" s="4">
        <v>102003</v>
      </c>
      <c r="S41" s="4">
        <v>3793</v>
      </c>
      <c r="T41" s="4">
        <v>1184</v>
      </c>
      <c r="U41" s="4">
        <v>0</v>
      </c>
      <c r="V41" s="4">
        <v>2440</v>
      </c>
      <c r="W41" s="4">
        <v>0</v>
      </c>
      <c r="X41" s="4">
        <v>4754</v>
      </c>
      <c r="Y41" s="4">
        <v>973</v>
      </c>
      <c r="Z41" s="4">
        <v>0</v>
      </c>
      <c r="AA41" s="3">
        <f t="shared" si="10"/>
        <v>22497</v>
      </c>
      <c r="AB41" s="3">
        <f t="shared" si="10"/>
        <v>110381</v>
      </c>
      <c r="AC41" s="4">
        <f>AA41+AB41</f>
        <v>132878</v>
      </c>
      <c r="AE41" s="6" t="s">
        <v>14</v>
      </c>
      <c r="AF41" s="4">
        <f t="shared" si="11"/>
        <v>6670.5484744233254</v>
      </c>
      <c r="AG41" s="4">
        <f t="shared" si="11"/>
        <v>8842.2915012303438</v>
      </c>
      <c r="AH41" s="4">
        <f t="shared" si="11"/>
        <v>8246.8020036910111</v>
      </c>
      <c r="AI41" s="4">
        <f t="shared" si="11"/>
        <v>15182.804054054053</v>
      </c>
      <c r="AJ41" s="4" t="str">
        <f t="shared" si="11"/>
        <v>N.A.</v>
      </c>
      <c r="AK41" s="4">
        <f t="shared" si="11"/>
        <v>12480.717213114756</v>
      </c>
      <c r="AL41" s="4" t="str">
        <f t="shared" si="11"/>
        <v>N.A.</v>
      </c>
      <c r="AM41" s="4">
        <f t="shared" si="11"/>
        <v>5474.7959612957511</v>
      </c>
      <c r="AN41" s="4">
        <f t="shared" si="11"/>
        <v>0</v>
      </c>
      <c r="AO41" s="4" t="str">
        <f t="shared" si="11"/>
        <v>N.A.</v>
      </c>
      <c r="AP41" s="4">
        <f t="shared" si="11"/>
        <v>6647.8025959016759</v>
      </c>
      <c r="AQ41" s="4">
        <f t="shared" si="11"/>
        <v>8845.6965419773223</v>
      </c>
      <c r="AR41" s="4">
        <f t="shared" si="11"/>
        <v>8473.5806153012454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>
        <v>0</v>
      </c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231</v>
      </c>
      <c r="X42" s="4">
        <v>0</v>
      </c>
      <c r="Y42" s="4">
        <v>0</v>
      </c>
      <c r="Z42" s="4">
        <v>0</v>
      </c>
      <c r="AA42" s="3">
        <f t="shared" si="10"/>
        <v>231</v>
      </c>
      <c r="AB42" s="3">
        <f t="shared" si="10"/>
        <v>0</v>
      </c>
      <c r="AC42" s="4">
        <f>AA42+AB42</f>
        <v>231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0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>
        <f t="shared" si="11"/>
        <v>0</v>
      </c>
      <c r="AQ42" s="4" t="str">
        <f t="shared" si="11"/>
        <v>N.A.</v>
      </c>
      <c r="AR42" s="4">
        <f t="shared" si="11"/>
        <v>0</v>
      </c>
    </row>
    <row r="43" spans="1:44" ht="15.75" customHeight="1" thickBot="1" x14ac:dyDescent="0.3">
      <c r="A43" s="7" t="s">
        <v>16</v>
      </c>
      <c r="B43" s="4">
        <v>214620300</v>
      </c>
      <c r="C43" s="4">
        <v>904068760.00000024</v>
      </c>
      <c r="D43" s="4">
        <v>33492470.000000007</v>
      </c>
      <c r="E43" s="4">
        <v>17976440</v>
      </c>
      <c r="F43" s="4">
        <v>16604879.999999998</v>
      </c>
      <c r="G43" s="4">
        <v>30452950.000000004</v>
      </c>
      <c r="H43" s="4">
        <v>78384699.999999985</v>
      </c>
      <c r="I43" s="4">
        <v>26027180</v>
      </c>
      <c r="J43" s="4">
        <v>0</v>
      </c>
      <c r="K43" s="4"/>
      <c r="L43" s="3">
        <f t="shared" si="9"/>
        <v>343102350</v>
      </c>
      <c r="M43" s="3">
        <f t="shared" si="9"/>
        <v>978525330.00000024</v>
      </c>
      <c r="N43" s="4"/>
      <c r="P43" s="7" t="s">
        <v>16</v>
      </c>
      <c r="Q43" s="4">
        <v>35276</v>
      </c>
      <c r="R43" s="4">
        <v>102281</v>
      </c>
      <c r="S43" s="4">
        <v>4544</v>
      </c>
      <c r="T43" s="4">
        <v>1184</v>
      </c>
      <c r="U43" s="4">
        <v>1855</v>
      </c>
      <c r="V43" s="4">
        <v>2440</v>
      </c>
      <c r="W43" s="4">
        <v>21689</v>
      </c>
      <c r="X43" s="4">
        <v>4754</v>
      </c>
      <c r="Y43" s="4">
        <v>2855</v>
      </c>
      <c r="Z43" s="4">
        <v>0</v>
      </c>
      <c r="AA43" s="3">
        <f t="shared" si="10"/>
        <v>66219</v>
      </c>
      <c r="AB43" s="3">
        <f t="shared" si="10"/>
        <v>110659</v>
      </c>
      <c r="AC43" s="4"/>
      <c r="AE43" s="7" t="s">
        <v>16</v>
      </c>
      <c r="AF43" s="4">
        <f t="shared" ref="AF43:AQ43" si="12">IFERROR(B43/Q43, "N.A.")</f>
        <v>6084.0316362399362</v>
      </c>
      <c r="AG43" s="4">
        <f t="shared" si="12"/>
        <v>8839.0684486854861</v>
      </c>
      <c r="AH43" s="4">
        <f t="shared" si="12"/>
        <v>7370.7020246478887</v>
      </c>
      <c r="AI43" s="4">
        <f t="shared" si="12"/>
        <v>15182.804054054053</v>
      </c>
      <c r="AJ43" s="4">
        <f t="shared" si="12"/>
        <v>8951.4177897574118</v>
      </c>
      <c r="AK43" s="4">
        <f t="shared" si="12"/>
        <v>12480.717213114756</v>
      </c>
      <c r="AL43" s="4">
        <f t="shared" si="12"/>
        <v>3614.0301535340486</v>
      </c>
      <c r="AM43" s="4">
        <f t="shared" si="12"/>
        <v>5474.7959612957511</v>
      </c>
      <c r="AN43" s="4">
        <f t="shared" si="12"/>
        <v>0</v>
      </c>
      <c r="AO43" s="4" t="str">
        <f t="shared" si="12"/>
        <v>N.A.</v>
      </c>
      <c r="AP43" s="4">
        <f t="shared" si="12"/>
        <v>5181.3278666243823</v>
      </c>
      <c r="AQ43" s="4">
        <f t="shared" si="12"/>
        <v>8842.7089527286553</v>
      </c>
      <c r="AR43" s="4"/>
    </row>
    <row r="44" spans="1:44" ht="15.75" thickBot="1" x14ac:dyDescent="0.3">
      <c r="A44" s="8" t="s">
        <v>0</v>
      </c>
      <c r="B44" s="42">
        <f>B43+C43</f>
        <v>1118689060.0000002</v>
      </c>
      <c r="C44" s="43"/>
      <c r="D44" s="42">
        <f>D43+E43</f>
        <v>51468910.000000007</v>
      </c>
      <c r="E44" s="43"/>
      <c r="F44" s="42">
        <f>F43+G43</f>
        <v>47057830</v>
      </c>
      <c r="G44" s="43"/>
      <c r="H44" s="42">
        <f>H43+I43</f>
        <v>104411879.99999999</v>
      </c>
      <c r="I44" s="43"/>
      <c r="J44" s="42">
        <f>J43+K43</f>
        <v>0</v>
      </c>
      <c r="K44" s="43"/>
      <c r="L44" s="5"/>
      <c r="M44" s="2"/>
      <c r="N44" s="1">
        <f>B44+D44+F44+H44+J44</f>
        <v>1321627680.0000002</v>
      </c>
      <c r="P44" s="8" t="s">
        <v>0</v>
      </c>
      <c r="Q44" s="42">
        <f>Q43+R43</f>
        <v>137557</v>
      </c>
      <c r="R44" s="43"/>
      <c r="S44" s="42">
        <f>S43+T43</f>
        <v>5728</v>
      </c>
      <c r="T44" s="43"/>
      <c r="U44" s="42">
        <f>U43+V43</f>
        <v>4295</v>
      </c>
      <c r="V44" s="43"/>
      <c r="W44" s="42">
        <f>W43+X43</f>
        <v>26443</v>
      </c>
      <c r="X44" s="43"/>
      <c r="Y44" s="42">
        <f>Y43+Z43</f>
        <v>2855</v>
      </c>
      <c r="Z44" s="43"/>
      <c r="AA44" s="5"/>
      <c r="AB44" s="2"/>
      <c r="AC44" s="1">
        <f>Q44+S44+U44+W44+Y44</f>
        <v>176878</v>
      </c>
      <c r="AE44" s="8" t="s">
        <v>0</v>
      </c>
      <c r="AF44" s="23">
        <f>IFERROR(B44/Q44,"N.A.")</f>
        <v>8132.549125089964</v>
      </c>
      <c r="AG44" s="24"/>
      <c r="AH44" s="23">
        <f>IFERROR(D44/S44,"N.A.")</f>
        <v>8985.4940642458114</v>
      </c>
      <c r="AI44" s="24"/>
      <c r="AJ44" s="23">
        <f>IFERROR(F44/U44,"N.A.")</f>
        <v>10956.421420256112</v>
      </c>
      <c r="AK44" s="24"/>
      <c r="AL44" s="23">
        <f>IFERROR(H44/W44,"N.A.")</f>
        <v>3948.5640812313272</v>
      </c>
      <c r="AM44" s="24"/>
      <c r="AN44" s="23">
        <f>IFERROR(J44/Y44,"N.A.")</f>
        <v>0</v>
      </c>
      <c r="AO44" s="24"/>
      <c r="AP44" s="5"/>
      <c r="AQ44" s="2"/>
      <c r="AR44" s="4">
        <f>IFERROR(N44/AC44, "N.A.")</f>
        <v>7471.9732244824127</v>
      </c>
    </row>
  </sheetData>
  <mergeCells count="135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45440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5" t="s">
        <v>1</v>
      </c>
      <c r="B11" s="28" t="s">
        <v>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5" t="s">
        <v>0</v>
      </c>
      <c r="P11" s="25" t="s">
        <v>1</v>
      </c>
      <c r="Q11" s="28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0"/>
      <c r="AC11" s="25" t="s">
        <v>0</v>
      </c>
      <c r="AE11" s="25" t="s">
        <v>1</v>
      </c>
      <c r="AF11" s="28" t="s">
        <v>2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30"/>
      <c r="AR11" s="25" t="s">
        <v>0</v>
      </c>
    </row>
    <row r="12" spans="1:44" ht="15" customHeight="1" x14ac:dyDescent="0.25">
      <c r="A12" s="26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6"/>
      <c r="P12" s="26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6"/>
      <c r="AE12" s="26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6"/>
    </row>
    <row r="13" spans="1:44" ht="15.75" customHeight="1" thickBot="1" x14ac:dyDescent="0.3">
      <c r="A13" s="26"/>
      <c r="B13" s="38" t="s">
        <v>8</v>
      </c>
      <c r="C13" s="39"/>
      <c r="D13" s="40" t="s">
        <v>9</v>
      </c>
      <c r="E13" s="41"/>
      <c r="F13" s="36"/>
      <c r="G13" s="37"/>
      <c r="H13" s="36"/>
      <c r="I13" s="37"/>
      <c r="J13" s="36"/>
      <c r="K13" s="37"/>
      <c r="L13" s="36"/>
      <c r="M13" s="37"/>
      <c r="N13" s="26"/>
      <c r="P13" s="26"/>
      <c r="Q13" s="38" t="s">
        <v>8</v>
      </c>
      <c r="R13" s="39"/>
      <c r="S13" s="40" t="s">
        <v>9</v>
      </c>
      <c r="T13" s="41"/>
      <c r="U13" s="36"/>
      <c r="V13" s="37"/>
      <c r="W13" s="36"/>
      <c r="X13" s="37"/>
      <c r="Y13" s="36"/>
      <c r="Z13" s="37"/>
      <c r="AA13" s="36"/>
      <c r="AB13" s="37"/>
      <c r="AC13" s="26"/>
      <c r="AE13" s="26"/>
      <c r="AF13" s="38" t="s">
        <v>8</v>
      </c>
      <c r="AG13" s="39"/>
      <c r="AH13" s="40" t="s">
        <v>9</v>
      </c>
      <c r="AI13" s="41"/>
      <c r="AJ13" s="36"/>
      <c r="AK13" s="37"/>
      <c r="AL13" s="36"/>
      <c r="AM13" s="37"/>
      <c r="AN13" s="36"/>
      <c r="AO13" s="37"/>
      <c r="AP13" s="36"/>
      <c r="AQ13" s="37"/>
      <c r="AR13" s="26"/>
    </row>
    <row r="14" spans="1:44" ht="15.75" customHeight="1" thickBot="1" x14ac:dyDescent="0.3">
      <c r="A14" s="27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7"/>
      <c r="P14" s="27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7"/>
      <c r="AE14" s="27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7"/>
    </row>
    <row r="15" spans="1:44" ht="15.75" customHeight="1" thickBot="1" x14ac:dyDescent="0.3">
      <c r="A15" s="6" t="s">
        <v>12</v>
      </c>
      <c r="B15" s="4">
        <v>17106075</v>
      </c>
      <c r="C15" s="4"/>
      <c r="D15" s="4"/>
      <c r="E15" s="4"/>
      <c r="F15" s="4">
        <v>5697810</v>
      </c>
      <c r="G15" s="4"/>
      <c r="H15" s="4">
        <v>19811642</v>
      </c>
      <c r="I15" s="4"/>
      <c r="J15" s="4">
        <v>0</v>
      </c>
      <c r="K15" s="4"/>
      <c r="L15" s="3">
        <f t="shared" ref="L15:M18" si="0">B15+D15+F15+H15+J15</f>
        <v>42615527</v>
      </c>
      <c r="M15" s="3">
        <f t="shared" si="0"/>
        <v>0</v>
      </c>
      <c r="N15" s="4">
        <f>L15+M15</f>
        <v>42615527</v>
      </c>
      <c r="P15" s="6" t="s">
        <v>12</v>
      </c>
      <c r="Q15" s="4">
        <v>3733</v>
      </c>
      <c r="R15" s="4">
        <v>0</v>
      </c>
      <c r="S15" s="4">
        <v>0</v>
      </c>
      <c r="T15" s="4">
        <v>0</v>
      </c>
      <c r="U15" s="4">
        <v>705</v>
      </c>
      <c r="V15" s="4">
        <v>0</v>
      </c>
      <c r="W15" s="4">
        <v>6724</v>
      </c>
      <c r="X15" s="4">
        <v>0</v>
      </c>
      <c r="Y15" s="4">
        <v>1728</v>
      </c>
      <c r="Z15" s="4">
        <v>0</v>
      </c>
      <c r="AA15" s="3">
        <f t="shared" ref="AA15:AB19" si="1">Q15+S15+U15+W15+Y15</f>
        <v>12890</v>
      </c>
      <c r="AB15" s="3">
        <f t="shared" si="1"/>
        <v>0</v>
      </c>
      <c r="AC15" s="4">
        <f>AA15+AB15</f>
        <v>12890</v>
      </c>
      <c r="AE15" s="6" t="s">
        <v>12</v>
      </c>
      <c r="AF15" s="4">
        <f t="shared" ref="AF15:AR18" si="2">IFERROR(B15/Q15, "N.A.")</f>
        <v>4582.3935172783285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8082</v>
      </c>
      <c r="AK15" s="4" t="str">
        <f t="shared" si="2"/>
        <v>N.A.</v>
      </c>
      <c r="AL15" s="4">
        <f t="shared" si="2"/>
        <v>2946.4071980963713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3306.0920868890612</v>
      </c>
      <c r="AQ15" s="4" t="str">
        <f t="shared" si="2"/>
        <v>N.A.</v>
      </c>
      <c r="AR15" s="4">
        <f t="shared" si="2"/>
        <v>3306.0920868890612</v>
      </c>
    </row>
    <row r="16" spans="1:44" ht="15.75" customHeight="1" thickBot="1" x14ac:dyDescent="0.3">
      <c r="A16" s="6" t="s">
        <v>13</v>
      </c>
      <c r="B16" s="4">
        <v>2039920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2039920</v>
      </c>
      <c r="M16" s="3">
        <f t="shared" si="0"/>
        <v>0</v>
      </c>
      <c r="N16" s="4">
        <f>L16+M16</f>
        <v>2039920</v>
      </c>
      <c r="P16" s="6" t="s">
        <v>13</v>
      </c>
      <c r="Q16" s="4">
        <v>496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496</v>
      </c>
      <c r="AB16" s="3">
        <f t="shared" si="1"/>
        <v>0</v>
      </c>
      <c r="AC16" s="4">
        <f>AA16+AB16</f>
        <v>496</v>
      </c>
      <c r="AE16" s="6" t="s">
        <v>13</v>
      </c>
      <c r="AF16" s="4">
        <f t="shared" si="2"/>
        <v>4112.7419354838712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4112.7419354838712</v>
      </c>
      <c r="AQ16" s="4" t="str">
        <f t="shared" si="2"/>
        <v>N.A.</v>
      </c>
      <c r="AR16" s="4">
        <f t="shared" si="2"/>
        <v>4112.7419354838712</v>
      </c>
    </row>
    <row r="17" spans="1:44" ht="15.75" customHeight="1" thickBot="1" x14ac:dyDescent="0.3">
      <c r="A17" s="6" t="s">
        <v>14</v>
      </c>
      <c r="B17" s="4">
        <v>43772315</v>
      </c>
      <c r="C17" s="4">
        <v>45053999.000000007</v>
      </c>
      <c r="D17" s="4">
        <v>3424800</v>
      </c>
      <c r="E17" s="4"/>
      <c r="F17" s="4"/>
      <c r="G17" s="4">
        <v>1400000</v>
      </c>
      <c r="H17" s="4"/>
      <c r="I17" s="4">
        <v>1091340</v>
      </c>
      <c r="J17" s="4">
        <v>0</v>
      </c>
      <c r="K17" s="4"/>
      <c r="L17" s="3">
        <f t="shared" si="0"/>
        <v>47197115</v>
      </c>
      <c r="M17" s="3">
        <f t="shared" si="0"/>
        <v>47545339.000000007</v>
      </c>
      <c r="N17" s="4">
        <f>L17+M17</f>
        <v>94742454</v>
      </c>
      <c r="P17" s="6" t="s">
        <v>14</v>
      </c>
      <c r="Q17" s="4">
        <v>7660</v>
      </c>
      <c r="R17" s="4">
        <v>5965</v>
      </c>
      <c r="S17" s="4">
        <v>379</v>
      </c>
      <c r="T17" s="4">
        <v>0</v>
      </c>
      <c r="U17" s="4">
        <v>0</v>
      </c>
      <c r="V17" s="4">
        <v>280</v>
      </c>
      <c r="W17" s="4">
        <v>0</v>
      </c>
      <c r="X17" s="4">
        <v>282</v>
      </c>
      <c r="Y17" s="4">
        <v>141</v>
      </c>
      <c r="Z17" s="4">
        <v>0</v>
      </c>
      <c r="AA17" s="3">
        <f t="shared" si="1"/>
        <v>8180</v>
      </c>
      <c r="AB17" s="3">
        <f t="shared" si="1"/>
        <v>6527</v>
      </c>
      <c r="AC17" s="4">
        <f>AA17+AB17</f>
        <v>14707</v>
      </c>
      <c r="AE17" s="6" t="s">
        <v>14</v>
      </c>
      <c r="AF17" s="4">
        <f t="shared" si="2"/>
        <v>5714.4014360313313</v>
      </c>
      <c r="AG17" s="4">
        <f t="shared" si="2"/>
        <v>7553.0593461860872</v>
      </c>
      <c r="AH17" s="4">
        <f t="shared" si="2"/>
        <v>9036.4116094986803</v>
      </c>
      <c r="AI17" s="4" t="str">
        <f t="shared" si="2"/>
        <v>N.A.</v>
      </c>
      <c r="AJ17" s="4" t="str">
        <f t="shared" si="2"/>
        <v>N.A.</v>
      </c>
      <c r="AK17" s="4">
        <f t="shared" si="2"/>
        <v>5000</v>
      </c>
      <c r="AL17" s="4" t="str">
        <f t="shared" si="2"/>
        <v>N.A.</v>
      </c>
      <c r="AM17" s="4">
        <f t="shared" si="2"/>
        <v>3870</v>
      </c>
      <c r="AN17" s="4">
        <f t="shared" si="2"/>
        <v>0</v>
      </c>
      <c r="AO17" s="4" t="str">
        <f t="shared" si="2"/>
        <v>N.A.</v>
      </c>
      <c r="AP17" s="4">
        <f t="shared" si="2"/>
        <v>5769.8184596577021</v>
      </c>
      <c r="AQ17" s="4">
        <f t="shared" si="2"/>
        <v>7284.4092232265984</v>
      </c>
      <c r="AR17" s="4">
        <f t="shared" si="2"/>
        <v>6441.9972802067041</v>
      </c>
    </row>
    <row r="18" spans="1:44" ht="15.75" customHeight="1" thickBot="1" x14ac:dyDescent="0.3">
      <c r="A18" s="6" t="s">
        <v>15</v>
      </c>
      <c r="B18" s="4">
        <v>25246769.999999989</v>
      </c>
      <c r="C18" s="4">
        <v>3427200</v>
      </c>
      <c r="D18" s="4">
        <v>2731790</v>
      </c>
      <c r="E18" s="4"/>
      <c r="F18" s="4"/>
      <c r="G18" s="4">
        <v>1926926</v>
      </c>
      <c r="H18" s="4">
        <v>4438401</v>
      </c>
      <c r="I18" s="4"/>
      <c r="J18" s="4">
        <v>0</v>
      </c>
      <c r="K18" s="4"/>
      <c r="L18" s="3">
        <f t="shared" si="0"/>
        <v>32416960.999999989</v>
      </c>
      <c r="M18" s="3">
        <f t="shared" si="0"/>
        <v>5354126</v>
      </c>
      <c r="N18" s="4">
        <f>L18+M18</f>
        <v>37771086.999999985</v>
      </c>
      <c r="P18" s="6" t="s">
        <v>15</v>
      </c>
      <c r="Q18" s="4">
        <v>4922</v>
      </c>
      <c r="R18" s="4">
        <v>476</v>
      </c>
      <c r="S18" s="4">
        <v>698</v>
      </c>
      <c r="T18" s="4">
        <v>0</v>
      </c>
      <c r="U18" s="4">
        <v>0</v>
      </c>
      <c r="V18" s="4">
        <v>1120</v>
      </c>
      <c r="W18" s="4">
        <v>5105</v>
      </c>
      <c r="X18" s="4">
        <v>0</v>
      </c>
      <c r="Y18" s="4">
        <v>2368</v>
      </c>
      <c r="Z18" s="4">
        <v>0</v>
      </c>
      <c r="AA18" s="3">
        <f t="shared" si="1"/>
        <v>13093</v>
      </c>
      <c r="AB18" s="3">
        <f t="shared" si="1"/>
        <v>1596</v>
      </c>
      <c r="AC18" s="4">
        <f>AA18+AB18</f>
        <v>14689</v>
      </c>
      <c r="AE18" s="6" t="s">
        <v>15</v>
      </c>
      <c r="AF18" s="4">
        <f t="shared" si="2"/>
        <v>5129.372206420152</v>
      </c>
      <c r="AG18" s="4">
        <f t="shared" si="2"/>
        <v>7200</v>
      </c>
      <c r="AH18" s="4">
        <f t="shared" si="2"/>
        <v>3913.7392550143268</v>
      </c>
      <c r="AI18" s="4" t="str">
        <f t="shared" si="2"/>
        <v>N.A.</v>
      </c>
      <c r="AJ18" s="4" t="str">
        <f t="shared" si="2"/>
        <v>N.A.</v>
      </c>
      <c r="AK18" s="4">
        <f t="shared" si="2"/>
        <v>1720.4696428571428</v>
      </c>
      <c r="AL18" s="4">
        <f t="shared" si="2"/>
        <v>869.4223310479922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2475.9001756663856</v>
      </c>
      <c r="AQ18" s="4">
        <f t="shared" si="2"/>
        <v>3354.7155388471178</v>
      </c>
      <c r="AR18" s="4">
        <f t="shared" si="2"/>
        <v>2571.3858669752867</v>
      </c>
    </row>
    <row r="19" spans="1:44" ht="15.75" customHeight="1" thickBot="1" x14ac:dyDescent="0.3">
      <c r="A19" s="7" t="s">
        <v>16</v>
      </c>
      <c r="B19" s="4">
        <v>88165080.000000015</v>
      </c>
      <c r="C19" s="4">
        <v>48481199</v>
      </c>
      <c r="D19" s="4">
        <v>6156590</v>
      </c>
      <c r="E19" s="4"/>
      <c r="F19" s="4">
        <v>5697810</v>
      </c>
      <c r="G19" s="4">
        <v>3326926</v>
      </c>
      <c r="H19" s="4">
        <v>24250042.999999993</v>
      </c>
      <c r="I19" s="4">
        <v>1091340</v>
      </c>
      <c r="J19" s="4">
        <v>0</v>
      </c>
      <c r="K19" s="4"/>
      <c r="L19" s="3">
        <f t="shared" ref="L19:M19" si="3">SUM(L15:L18)</f>
        <v>124269522.99999999</v>
      </c>
      <c r="M19" s="3">
        <f t="shared" si="3"/>
        <v>52899465.000000007</v>
      </c>
      <c r="N19" s="4"/>
      <c r="P19" s="7" t="s">
        <v>16</v>
      </c>
      <c r="Q19" s="4">
        <v>16811</v>
      </c>
      <c r="R19" s="4">
        <v>6441</v>
      </c>
      <c r="S19" s="4">
        <v>1077</v>
      </c>
      <c r="T19" s="4">
        <v>0</v>
      </c>
      <c r="U19" s="4">
        <v>705</v>
      </c>
      <c r="V19" s="4">
        <v>1400</v>
      </c>
      <c r="W19" s="4">
        <v>11829</v>
      </c>
      <c r="X19" s="4">
        <v>282</v>
      </c>
      <c r="Y19" s="4">
        <v>4237</v>
      </c>
      <c r="Z19" s="4">
        <v>0</v>
      </c>
      <c r="AA19" s="3">
        <f t="shared" si="1"/>
        <v>34659</v>
      </c>
      <c r="AB19" s="3">
        <f t="shared" si="1"/>
        <v>8123</v>
      </c>
      <c r="AC19" s="4"/>
      <c r="AE19" s="7" t="s">
        <v>16</v>
      </c>
      <c r="AF19" s="4">
        <f t="shared" ref="AF19:AQ19" si="4">IFERROR(B19/Q19, "N.A.")</f>
        <v>5244.4875379216001</v>
      </c>
      <c r="AG19" s="4">
        <f t="shared" si="4"/>
        <v>7526.9677068778137</v>
      </c>
      <c r="AH19" s="4">
        <f t="shared" si="4"/>
        <v>5716.4252553389042</v>
      </c>
      <c r="AI19" s="4" t="str">
        <f t="shared" si="4"/>
        <v>N.A.</v>
      </c>
      <c r="AJ19" s="4">
        <f t="shared" si="4"/>
        <v>8082</v>
      </c>
      <c r="AK19" s="4">
        <f t="shared" si="4"/>
        <v>2376.3757142857144</v>
      </c>
      <c r="AL19" s="4">
        <f t="shared" si="4"/>
        <v>2050.0501310338991</v>
      </c>
      <c r="AM19" s="4">
        <f t="shared" si="4"/>
        <v>3870</v>
      </c>
      <c r="AN19" s="4">
        <f t="shared" si="4"/>
        <v>0</v>
      </c>
      <c r="AO19" s="4" t="str">
        <f t="shared" si="4"/>
        <v>N.A.</v>
      </c>
      <c r="AP19" s="4">
        <f t="shared" si="4"/>
        <v>3585.4907239100949</v>
      </c>
      <c r="AQ19" s="4">
        <f t="shared" si="4"/>
        <v>6512.3064138864956</v>
      </c>
      <c r="AR19" s="4"/>
    </row>
    <row r="20" spans="1:44" ht="15.75" thickBot="1" x14ac:dyDescent="0.3">
      <c r="A20" s="8" t="s">
        <v>0</v>
      </c>
      <c r="B20" s="42">
        <f>B19+C19</f>
        <v>136646279</v>
      </c>
      <c r="C20" s="43"/>
      <c r="D20" s="42">
        <f>D19+E19</f>
        <v>6156590</v>
      </c>
      <c r="E20" s="43"/>
      <c r="F20" s="42">
        <f>F19+G19</f>
        <v>9024736</v>
      </c>
      <c r="G20" s="43"/>
      <c r="H20" s="42">
        <f>H19+I19</f>
        <v>25341382.999999993</v>
      </c>
      <c r="I20" s="43"/>
      <c r="J20" s="42">
        <f>J19+K19</f>
        <v>0</v>
      </c>
      <c r="K20" s="43"/>
      <c r="L20" s="5"/>
      <c r="M20" s="2"/>
      <c r="N20" s="1">
        <f>B20+D20+F20+H20+J20</f>
        <v>177168988</v>
      </c>
      <c r="P20" s="8" t="s">
        <v>0</v>
      </c>
      <c r="Q20" s="42">
        <f>Q19+R19</f>
        <v>23252</v>
      </c>
      <c r="R20" s="43"/>
      <c r="S20" s="42">
        <f>S19+T19</f>
        <v>1077</v>
      </c>
      <c r="T20" s="43"/>
      <c r="U20" s="42">
        <f>U19+V19</f>
        <v>2105</v>
      </c>
      <c r="V20" s="43"/>
      <c r="W20" s="42">
        <f>W19+X19</f>
        <v>12111</v>
      </c>
      <c r="X20" s="43"/>
      <c r="Y20" s="42">
        <f>Y19+Z19</f>
        <v>4237</v>
      </c>
      <c r="Z20" s="43"/>
      <c r="AA20" s="5"/>
      <c r="AB20" s="2"/>
      <c r="AC20" s="1">
        <f>Q20+S20+U20+W20+Y20</f>
        <v>42782</v>
      </c>
      <c r="AE20" s="8" t="s">
        <v>0</v>
      </c>
      <c r="AF20" s="23">
        <f>IFERROR(B20/Q20,"N.A.")</f>
        <v>5876.7537846206778</v>
      </c>
      <c r="AG20" s="24"/>
      <c r="AH20" s="23">
        <f>IFERROR(D20/S20,"N.A.")</f>
        <v>5716.4252553389042</v>
      </c>
      <c r="AI20" s="24"/>
      <c r="AJ20" s="23">
        <f>IFERROR(F20/U20,"N.A.")</f>
        <v>4287.2855106888364</v>
      </c>
      <c r="AK20" s="24"/>
      <c r="AL20" s="23">
        <f>IFERROR(H20/W20,"N.A.")</f>
        <v>2092.426967219882</v>
      </c>
      <c r="AM20" s="24"/>
      <c r="AN20" s="23">
        <f>IFERROR(J20/Y20,"N.A.")</f>
        <v>0</v>
      </c>
      <c r="AO20" s="24"/>
      <c r="AP20" s="5"/>
      <c r="AQ20" s="2"/>
      <c r="AR20" s="4">
        <f>IFERROR(N20/AC20, "N.A.")</f>
        <v>4141.2039642840446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5" t="s">
        <v>1</v>
      </c>
      <c r="B23" s="28" t="s">
        <v>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25" t="s">
        <v>0</v>
      </c>
      <c r="P23" s="25" t="s">
        <v>1</v>
      </c>
      <c r="Q23" s="28" t="s">
        <v>2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0"/>
      <c r="AC23" s="25" t="s">
        <v>0</v>
      </c>
      <c r="AE23" s="25" t="s">
        <v>1</v>
      </c>
      <c r="AF23" s="28" t="s">
        <v>2</v>
      </c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0"/>
      <c r="AR23" s="25" t="s">
        <v>0</v>
      </c>
    </row>
    <row r="24" spans="1:44" ht="15" customHeight="1" x14ac:dyDescent="0.25">
      <c r="A24" s="26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6"/>
      <c r="P24" s="26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6"/>
      <c r="AE24" s="26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6"/>
    </row>
    <row r="25" spans="1:44" ht="15.75" customHeight="1" thickBot="1" x14ac:dyDescent="0.3">
      <c r="A25" s="26"/>
      <c r="B25" s="38" t="s">
        <v>8</v>
      </c>
      <c r="C25" s="39"/>
      <c r="D25" s="40" t="s">
        <v>9</v>
      </c>
      <c r="E25" s="41"/>
      <c r="F25" s="36"/>
      <c r="G25" s="37"/>
      <c r="H25" s="36"/>
      <c r="I25" s="37"/>
      <c r="J25" s="36"/>
      <c r="K25" s="37"/>
      <c r="L25" s="36"/>
      <c r="M25" s="37"/>
      <c r="N25" s="26"/>
      <c r="P25" s="26"/>
      <c r="Q25" s="38" t="s">
        <v>8</v>
      </c>
      <c r="R25" s="39"/>
      <c r="S25" s="40" t="s">
        <v>9</v>
      </c>
      <c r="T25" s="41"/>
      <c r="U25" s="36"/>
      <c r="V25" s="37"/>
      <c r="W25" s="36"/>
      <c r="X25" s="37"/>
      <c r="Y25" s="36"/>
      <c r="Z25" s="37"/>
      <c r="AA25" s="36"/>
      <c r="AB25" s="37"/>
      <c r="AC25" s="26"/>
      <c r="AE25" s="26"/>
      <c r="AF25" s="38" t="s">
        <v>8</v>
      </c>
      <c r="AG25" s="39"/>
      <c r="AH25" s="40" t="s">
        <v>9</v>
      </c>
      <c r="AI25" s="41"/>
      <c r="AJ25" s="36"/>
      <c r="AK25" s="37"/>
      <c r="AL25" s="36"/>
      <c r="AM25" s="37"/>
      <c r="AN25" s="36"/>
      <c r="AO25" s="37"/>
      <c r="AP25" s="36"/>
      <c r="AQ25" s="37"/>
      <c r="AR25" s="26"/>
    </row>
    <row r="26" spans="1:44" ht="15.75" customHeight="1" thickBot="1" x14ac:dyDescent="0.3">
      <c r="A26" s="27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7"/>
      <c r="P26" s="27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7"/>
      <c r="AE26" s="27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7"/>
    </row>
    <row r="27" spans="1:44" ht="15.75" customHeight="1" thickBot="1" x14ac:dyDescent="0.3">
      <c r="A27" s="6" t="s">
        <v>12</v>
      </c>
      <c r="B27" s="4">
        <v>14175825</v>
      </c>
      <c r="C27" s="4"/>
      <c r="D27" s="4"/>
      <c r="E27" s="4"/>
      <c r="F27" s="4">
        <v>5274810</v>
      </c>
      <c r="G27" s="4"/>
      <c r="H27" s="4">
        <v>9179212</v>
      </c>
      <c r="I27" s="4"/>
      <c r="J27" s="4">
        <v>0</v>
      </c>
      <c r="K27" s="4"/>
      <c r="L27" s="3">
        <f t="shared" ref="L27:M31" si="5">B27+D27+F27+H27+J27</f>
        <v>28629847</v>
      </c>
      <c r="M27" s="3">
        <f t="shared" si="5"/>
        <v>0</v>
      </c>
      <c r="N27" s="4">
        <f>L27+M27</f>
        <v>28629847</v>
      </c>
      <c r="P27" s="6" t="s">
        <v>12</v>
      </c>
      <c r="Q27" s="4">
        <v>2791</v>
      </c>
      <c r="R27" s="4">
        <v>0</v>
      </c>
      <c r="S27" s="4">
        <v>0</v>
      </c>
      <c r="T27" s="4">
        <v>0</v>
      </c>
      <c r="U27" s="4">
        <v>564</v>
      </c>
      <c r="V27" s="4">
        <v>0</v>
      </c>
      <c r="W27" s="4">
        <v>2199</v>
      </c>
      <c r="X27" s="4">
        <v>0</v>
      </c>
      <c r="Y27" s="4">
        <v>776</v>
      </c>
      <c r="Z27" s="4">
        <v>0</v>
      </c>
      <c r="AA27" s="3">
        <f t="shared" ref="AA27:AB31" si="6">Q27+S27+U27+W27+Y27</f>
        <v>6330</v>
      </c>
      <c r="AB27" s="3">
        <f t="shared" si="6"/>
        <v>0</v>
      </c>
      <c r="AC27" s="4">
        <f>AA27+AB27</f>
        <v>6330</v>
      </c>
      <c r="AE27" s="6" t="s">
        <v>12</v>
      </c>
      <c r="AF27" s="4">
        <f t="shared" ref="AF27:AR30" si="7">IFERROR(B27/Q27, "N.A.")</f>
        <v>5079.1203869580795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9352.5</v>
      </c>
      <c r="AK27" s="4" t="str">
        <f t="shared" si="7"/>
        <v>N.A.</v>
      </c>
      <c r="AL27" s="4">
        <f t="shared" si="7"/>
        <v>4174.2664847658025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4522.8826224328595</v>
      </c>
      <c r="AQ27" s="4" t="str">
        <f t="shared" si="7"/>
        <v>N.A.</v>
      </c>
      <c r="AR27" s="4">
        <f t="shared" si="7"/>
        <v>4522.8826224328595</v>
      </c>
    </row>
    <row r="28" spans="1:44" ht="15.75" customHeight="1" thickBot="1" x14ac:dyDescent="0.3">
      <c r="A28" s="6" t="s">
        <v>13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0</v>
      </c>
      <c r="M28" s="3">
        <f t="shared" si="5"/>
        <v>0</v>
      </c>
      <c r="N28" s="4">
        <f>L28+M28</f>
        <v>0</v>
      </c>
      <c r="P28" s="6" t="s">
        <v>13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0</v>
      </c>
      <c r="AB28" s="3">
        <f t="shared" si="6"/>
        <v>0</v>
      </c>
      <c r="AC28" s="4">
        <f>AA28+AB28</f>
        <v>0</v>
      </c>
      <c r="AE28" s="6" t="s">
        <v>13</v>
      </c>
      <c r="AF28" s="4" t="str">
        <f t="shared" si="7"/>
        <v>N.A.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 t="str">
        <f t="shared" si="7"/>
        <v>N.A.</v>
      </c>
      <c r="AQ28" s="4" t="str">
        <f t="shared" si="7"/>
        <v>N.A.</v>
      </c>
      <c r="AR28" s="4" t="str">
        <f t="shared" si="7"/>
        <v>N.A.</v>
      </c>
    </row>
    <row r="29" spans="1:44" ht="15.75" customHeight="1" thickBot="1" x14ac:dyDescent="0.3">
      <c r="A29" s="6" t="s">
        <v>14</v>
      </c>
      <c r="B29" s="4">
        <v>25528910.000000007</v>
      </c>
      <c r="C29" s="4">
        <v>27775169</v>
      </c>
      <c r="D29" s="4">
        <v>2425200</v>
      </c>
      <c r="E29" s="4"/>
      <c r="F29" s="4"/>
      <c r="G29" s="4"/>
      <c r="H29" s="4"/>
      <c r="I29" s="4">
        <v>1091340</v>
      </c>
      <c r="J29" s="4"/>
      <c r="K29" s="4"/>
      <c r="L29" s="3">
        <f t="shared" si="5"/>
        <v>27954110.000000007</v>
      </c>
      <c r="M29" s="3">
        <f t="shared" si="5"/>
        <v>28866509</v>
      </c>
      <c r="N29" s="4">
        <f>L29+M29</f>
        <v>56820619.000000007</v>
      </c>
      <c r="P29" s="6" t="s">
        <v>14</v>
      </c>
      <c r="Q29" s="4">
        <v>4189</v>
      </c>
      <c r="R29" s="4">
        <v>3206</v>
      </c>
      <c r="S29" s="4">
        <v>141</v>
      </c>
      <c r="T29" s="4">
        <v>0</v>
      </c>
      <c r="U29" s="4">
        <v>0</v>
      </c>
      <c r="V29" s="4">
        <v>0</v>
      </c>
      <c r="W29" s="4">
        <v>0</v>
      </c>
      <c r="X29" s="4">
        <v>282</v>
      </c>
      <c r="Y29" s="4">
        <v>0</v>
      </c>
      <c r="Z29" s="4">
        <v>0</v>
      </c>
      <c r="AA29" s="3">
        <f t="shared" si="6"/>
        <v>4330</v>
      </c>
      <c r="AB29" s="3">
        <f t="shared" si="6"/>
        <v>3488</v>
      </c>
      <c r="AC29" s="4">
        <f>AA29+AB29</f>
        <v>7818</v>
      </c>
      <c r="AE29" s="6" t="s">
        <v>14</v>
      </c>
      <c r="AF29" s="4">
        <f t="shared" si="7"/>
        <v>6094.2730962043461</v>
      </c>
      <c r="AG29" s="4">
        <f t="shared" si="7"/>
        <v>8663.4962570180905</v>
      </c>
      <c r="AH29" s="4">
        <f t="shared" si="7"/>
        <v>17200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>
        <f t="shared" si="7"/>
        <v>3870</v>
      </c>
      <c r="AN29" s="4" t="str">
        <f t="shared" si="7"/>
        <v>N.A.</v>
      </c>
      <c r="AO29" s="4" t="str">
        <f t="shared" si="7"/>
        <v>N.A.</v>
      </c>
      <c r="AP29" s="4">
        <f t="shared" si="7"/>
        <v>6455.9145496535812</v>
      </c>
      <c r="AQ29" s="4">
        <f t="shared" si="7"/>
        <v>8275.9486811926599</v>
      </c>
      <c r="AR29" s="4">
        <f t="shared" si="7"/>
        <v>7267.9226144794075</v>
      </c>
    </row>
    <row r="30" spans="1:44" ht="15.75" customHeight="1" thickBot="1" x14ac:dyDescent="0.3">
      <c r="A30" s="6" t="s">
        <v>15</v>
      </c>
      <c r="B30" s="4">
        <v>22813219.999999993</v>
      </c>
      <c r="C30" s="4"/>
      <c r="D30" s="4">
        <v>2731790</v>
      </c>
      <c r="E30" s="4"/>
      <c r="F30" s="4"/>
      <c r="G30" s="4">
        <v>1728671.9999999998</v>
      </c>
      <c r="H30" s="4">
        <v>4219800</v>
      </c>
      <c r="I30" s="4"/>
      <c r="J30" s="4">
        <v>0</v>
      </c>
      <c r="K30" s="4"/>
      <c r="L30" s="3">
        <f t="shared" si="5"/>
        <v>29764809.999999993</v>
      </c>
      <c r="M30" s="3">
        <f t="shared" si="5"/>
        <v>1728671.9999999998</v>
      </c>
      <c r="N30" s="4">
        <f>L30+M30</f>
        <v>31493481.999999993</v>
      </c>
      <c r="P30" s="6" t="s">
        <v>15</v>
      </c>
      <c r="Q30" s="4">
        <v>4208</v>
      </c>
      <c r="R30" s="4">
        <v>0</v>
      </c>
      <c r="S30" s="4">
        <v>698</v>
      </c>
      <c r="T30" s="4">
        <v>0</v>
      </c>
      <c r="U30" s="4">
        <v>0</v>
      </c>
      <c r="V30" s="4">
        <v>882</v>
      </c>
      <c r="W30" s="4">
        <v>4266</v>
      </c>
      <c r="X30" s="4">
        <v>0</v>
      </c>
      <c r="Y30" s="4">
        <v>1390</v>
      </c>
      <c r="Z30" s="4">
        <v>0</v>
      </c>
      <c r="AA30" s="3">
        <f t="shared" si="6"/>
        <v>10562</v>
      </c>
      <c r="AB30" s="3">
        <f t="shared" si="6"/>
        <v>882</v>
      </c>
      <c r="AC30" s="4">
        <f>AA30+AB30</f>
        <v>11444</v>
      </c>
      <c r="AE30" s="6" t="s">
        <v>15</v>
      </c>
      <c r="AF30" s="4">
        <f t="shared" si="7"/>
        <v>5421.3925855513289</v>
      </c>
      <c r="AG30" s="4" t="str">
        <f t="shared" si="7"/>
        <v>N.A.</v>
      </c>
      <c r="AH30" s="4">
        <f t="shared" si="7"/>
        <v>3913.7392550143268</v>
      </c>
      <c r="AI30" s="4" t="str">
        <f t="shared" si="7"/>
        <v>N.A.</v>
      </c>
      <c r="AJ30" s="4" t="str">
        <f t="shared" si="7"/>
        <v>N.A.</v>
      </c>
      <c r="AK30" s="4">
        <f t="shared" si="7"/>
        <v>1959.9455782312923</v>
      </c>
      <c r="AL30" s="4">
        <f t="shared" si="7"/>
        <v>989.17018284106894</v>
      </c>
      <c r="AM30" s="4" t="str">
        <f t="shared" si="7"/>
        <v>N.A.</v>
      </c>
      <c r="AN30" s="4">
        <f t="shared" si="7"/>
        <v>0</v>
      </c>
      <c r="AO30" s="4" t="str">
        <f t="shared" si="7"/>
        <v>N.A.</v>
      </c>
      <c r="AP30" s="4">
        <f t="shared" si="7"/>
        <v>2818.1035788676381</v>
      </c>
      <c r="AQ30" s="4">
        <f t="shared" si="7"/>
        <v>1959.9455782312923</v>
      </c>
      <c r="AR30" s="4">
        <f t="shared" si="7"/>
        <v>2751.9645228940922</v>
      </c>
    </row>
    <row r="31" spans="1:44" ht="15.75" customHeight="1" thickBot="1" x14ac:dyDescent="0.3">
      <c r="A31" s="7" t="s">
        <v>16</v>
      </c>
      <c r="B31" s="4">
        <v>62517955.000000015</v>
      </c>
      <c r="C31" s="4">
        <v>27775169</v>
      </c>
      <c r="D31" s="4">
        <v>5156990</v>
      </c>
      <c r="E31" s="4"/>
      <c r="F31" s="4">
        <v>5274810</v>
      </c>
      <c r="G31" s="4">
        <v>1728671.9999999998</v>
      </c>
      <c r="H31" s="4">
        <v>13399011.999999998</v>
      </c>
      <c r="I31" s="4">
        <v>1091340</v>
      </c>
      <c r="J31" s="4">
        <v>0</v>
      </c>
      <c r="K31" s="4"/>
      <c r="L31" s="3">
        <f t="shared" si="5"/>
        <v>86348767.000000015</v>
      </c>
      <c r="M31" s="3">
        <f t="shared" si="5"/>
        <v>30595181</v>
      </c>
      <c r="N31" s="4"/>
      <c r="P31" s="7" t="s">
        <v>16</v>
      </c>
      <c r="Q31" s="4">
        <v>11188</v>
      </c>
      <c r="R31" s="4">
        <v>3206</v>
      </c>
      <c r="S31" s="4">
        <v>839</v>
      </c>
      <c r="T31" s="4">
        <v>0</v>
      </c>
      <c r="U31" s="4">
        <v>564</v>
      </c>
      <c r="V31" s="4">
        <v>882</v>
      </c>
      <c r="W31" s="4">
        <v>6465</v>
      </c>
      <c r="X31" s="4">
        <v>282</v>
      </c>
      <c r="Y31" s="4">
        <v>2166</v>
      </c>
      <c r="Z31" s="4">
        <v>0</v>
      </c>
      <c r="AA31" s="3">
        <f t="shared" si="6"/>
        <v>21222</v>
      </c>
      <c r="AB31" s="3">
        <f t="shared" si="6"/>
        <v>4370</v>
      </c>
      <c r="AC31" s="4"/>
      <c r="AE31" s="7" t="s">
        <v>16</v>
      </c>
      <c r="AF31" s="4">
        <f t="shared" ref="AF31:AQ31" si="8">IFERROR(B31/Q31, "N.A.")</f>
        <v>5587.9473543081886</v>
      </c>
      <c r="AG31" s="4">
        <f t="shared" si="8"/>
        <v>8663.4962570180905</v>
      </c>
      <c r="AH31" s="4">
        <f t="shared" si="8"/>
        <v>6146.5911799761625</v>
      </c>
      <c r="AI31" s="4" t="str">
        <f t="shared" si="8"/>
        <v>N.A.</v>
      </c>
      <c r="AJ31" s="4">
        <f t="shared" si="8"/>
        <v>9352.5</v>
      </c>
      <c r="AK31" s="4">
        <f t="shared" si="8"/>
        <v>1959.9455782312923</v>
      </c>
      <c r="AL31" s="4">
        <f t="shared" si="8"/>
        <v>2072.5463263727761</v>
      </c>
      <c r="AM31" s="4">
        <f t="shared" si="8"/>
        <v>3870</v>
      </c>
      <c r="AN31" s="4">
        <f t="shared" si="8"/>
        <v>0</v>
      </c>
      <c r="AO31" s="4" t="str">
        <f t="shared" si="8"/>
        <v>N.A.</v>
      </c>
      <c r="AP31" s="4">
        <f t="shared" si="8"/>
        <v>4068.8326736405625</v>
      </c>
      <c r="AQ31" s="4">
        <f t="shared" si="8"/>
        <v>7001.1855835240276</v>
      </c>
      <c r="AR31" s="4"/>
    </row>
    <row r="32" spans="1:44" ht="15.75" thickBot="1" x14ac:dyDescent="0.3">
      <c r="A32" s="8" t="s">
        <v>0</v>
      </c>
      <c r="B32" s="42">
        <f>B31+C31</f>
        <v>90293124.000000015</v>
      </c>
      <c r="C32" s="43"/>
      <c r="D32" s="42">
        <f>D31+E31</f>
        <v>5156990</v>
      </c>
      <c r="E32" s="43"/>
      <c r="F32" s="42">
        <f>F31+G31</f>
        <v>7003482</v>
      </c>
      <c r="G32" s="43"/>
      <c r="H32" s="42">
        <f>H31+I31</f>
        <v>14490351.999999998</v>
      </c>
      <c r="I32" s="43"/>
      <c r="J32" s="42">
        <f>J31+K31</f>
        <v>0</v>
      </c>
      <c r="K32" s="43"/>
      <c r="L32" s="5"/>
      <c r="M32" s="2"/>
      <c r="N32" s="1">
        <f>B32+D32+F32+H32+J32</f>
        <v>116943948.00000001</v>
      </c>
      <c r="P32" s="8" t="s">
        <v>0</v>
      </c>
      <c r="Q32" s="42">
        <f>Q31+R31</f>
        <v>14394</v>
      </c>
      <c r="R32" s="43"/>
      <c r="S32" s="42">
        <f>S31+T31</f>
        <v>839</v>
      </c>
      <c r="T32" s="43"/>
      <c r="U32" s="42">
        <f>U31+V31</f>
        <v>1446</v>
      </c>
      <c r="V32" s="43"/>
      <c r="W32" s="42">
        <f>W31+X31</f>
        <v>6747</v>
      </c>
      <c r="X32" s="43"/>
      <c r="Y32" s="42">
        <f>Y31+Z31</f>
        <v>2166</v>
      </c>
      <c r="Z32" s="43"/>
      <c r="AA32" s="5"/>
      <c r="AB32" s="2"/>
      <c r="AC32" s="1">
        <f>Q32+S32+U32+W32+Y32</f>
        <v>25592</v>
      </c>
      <c r="AE32" s="8" t="s">
        <v>0</v>
      </c>
      <c r="AF32" s="23">
        <f>IFERROR(B32/Q32,"N.A.")</f>
        <v>6272.9695706544408</v>
      </c>
      <c r="AG32" s="24"/>
      <c r="AH32" s="23">
        <f>IFERROR(D32/S32,"N.A.")</f>
        <v>6146.5911799761625</v>
      </c>
      <c r="AI32" s="24"/>
      <c r="AJ32" s="23">
        <f>IFERROR(F32/U32,"N.A.")</f>
        <v>4843.3485477178419</v>
      </c>
      <c r="AK32" s="24"/>
      <c r="AL32" s="23">
        <f>IFERROR(H32/W32,"N.A.")</f>
        <v>2147.6733362976133</v>
      </c>
      <c r="AM32" s="24"/>
      <c r="AN32" s="23">
        <f>IFERROR(J32/Y32,"N.A.")</f>
        <v>0</v>
      </c>
      <c r="AO32" s="24"/>
      <c r="AP32" s="5"/>
      <c r="AQ32" s="2"/>
      <c r="AR32" s="4">
        <f>IFERROR(N32/AC32, "N.A.")</f>
        <v>4569.550953422945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5" t="s">
        <v>1</v>
      </c>
      <c r="B35" s="28" t="s">
        <v>2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  <c r="N35" s="25" t="s">
        <v>0</v>
      </c>
      <c r="P35" s="25" t="s">
        <v>1</v>
      </c>
      <c r="Q35" s="28" t="s">
        <v>2</v>
      </c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30"/>
      <c r="AC35" s="25" t="s">
        <v>0</v>
      </c>
      <c r="AE35" s="25" t="s">
        <v>1</v>
      </c>
      <c r="AF35" s="28" t="s">
        <v>2</v>
      </c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0"/>
      <c r="AR35" s="25" t="s">
        <v>0</v>
      </c>
    </row>
    <row r="36" spans="1:44" ht="15" customHeight="1" x14ac:dyDescent="0.25">
      <c r="A36" s="26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6"/>
      <c r="P36" s="26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6"/>
      <c r="AE36" s="26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6"/>
    </row>
    <row r="37" spans="1:44" ht="15.75" customHeight="1" thickBot="1" x14ac:dyDescent="0.3">
      <c r="A37" s="26"/>
      <c r="B37" s="38" t="s">
        <v>8</v>
      </c>
      <c r="C37" s="39"/>
      <c r="D37" s="40" t="s">
        <v>9</v>
      </c>
      <c r="E37" s="41"/>
      <c r="F37" s="36"/>
      <c r="G37" s="37"/>
      <c r="H37" s="36"/>
      <c r="I37" s="37"/>
      <c r="J37" s="36"/>
      <c r="K37" s="37"/>
      <c r="L37" s="36"/>
      <c r="M37" s="37"/>
      <c r="N37" s="26"/>
      <c r="P37" s="26"/>
      <c r="Q37" s="38" t="s">
        <v>8</v>
      </c>
      <c r="R37" s="39"/>
      <c r="S37" s="40" t="s">
        <v>9</v>
      </c>
      <c r="T37" s="41"/>
      <c r="U37" s="36"/>
      <c r="V37" s="37"/>
      <c r="W37" s="36"/>
      <c r="X37" s="37"/>
      <c r="Y37" s="36"/>
      <c r="Z37" s="37"/>
      <c r="AA37" s="36"/>
      <c r="AB37" s="37"/>
      <c r="AC37" s="26"/>
      <c r="AE37" s="26"/>
      <c r="AF37" s="38" t="s">
        <v>8</v>
      </c>
      <c r="AG37" s="39"/>
      <c r="AH37" s="40" t="s">
        <v>9</v>
      </c>
      <c r="AI37" s="41"/>
      <c r="AJ37" s="36"/>
      <c r="AK37" s="37"/>
      <c r="AL37" s="36"/>
      <c r="AM37" s="37"/>
      <c r="AN37" s="36"/>
      <c r="AO37" s="37"/>
      <c r="AP37" s="36"/>
      <c r="AQ37" s="37"/>
      <c r="AR37" s="26"/>
    </row>
    <row r="38" spans="1:44" ht="15.75" customHeight="1" thickBot="1" x14ac:dyDescent="0.3">
      <c r="A38" s="27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7"/>
      <c r="P38" s="27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7"/>
      <c r="AE38" s="27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7"/>
    </row>
    <row r="39" spans="1:44" ht="15.75" customHeight="1" thickBot="1" x14ac:dyDescent="0.3">
      <c r="A39" s="6" t="s">
        <v>12</v>
      </c>
      <c r="B39" s="4">
        <v>2930250</v>
      </c>
      <c r="C39" s="4"/>
      <c r="D39" s="4"/>
      <c r="E39" s="4"/>
      <c r="F39" s="4">
        <v>423000</v>
      </c>
      <c r="G39" s="4"/>
      <c r="H39" s="4">
        <v>10632430</v>
      </c>
      <c r="I39" s="4"/>
      <c r="J39" s="4">
        <v>0</v>
      </c>
      <c r="K39" s="4"/>
      <c r="L39" s="3">
        <f t="shared" ref="L39:M43" si="9">B39+D39+F39+H39+J39</f>
        <v>13985680</v>
      </c>
      <c r="M39" s="3">
        <f t="shared" si="9"/>
        <v>0</v>
      </c>
      <c r="N39" s="4">
        <f>L39+M39</f>
        <v>13985680</v>
      </c>
      <c r="P39" s="6" t="s">
        <v>12</v>
      </c>
      <c r="Q39" s="4">
        <v>942</v>
      </c>
      <c r="R39" s="4">
        <v>0</v>
      </c>
      <c r="S39" s="4">
        <v>0</v>
      </c>
      <c r="T39" s="4">
        <v>0</v>
      </c>
      <c r="U39" s="4">
        <v>141</v>
      </c>
      <c r="V39" s="4">
        <v>0</v>
      </c>
      <c r="W39" s="4">
        <v>4525</v>
      </c>
      <c r="X39" s="4">
        <v>0</v>
      </c>
      <c r="Y39" s="4">
        <v>952</v>
      </c>
      <c r="Z39" s="4">
        <v>0</v>
      </c>
      <c r="AA39" s="3">
        <f t="shared" ref="AA39:AB43" si="10">Q39+S39+U39+W39+Y39</f>
        <v>6560</v>
      </c>
      <c r="AB39" s="3">
        <f t="shared" si="10"/>
        <v>0</v>
      </c>
      <c r="AC39" s="4">
        <f>AA39+AB39</f>
        <v>6560</v>
      </c>
      <c r="AE39" s="6" t="s">
        <v>12</v>
      </c>
      <c r="AF39" s="4">
        <f t="shared" ref="AF39:AR42" si="11">IFERROR(B39/Q39, "N.A.")</f>
        <v>3110.6687898089172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>
        <f t="shared" si="11"/>
        <v>3000</v>
      </c>
      <c r="AK39" s="4" t="str">
        <f t="shared" si="11"/>
        <v>N.A.</v>
      </c>
      <c r="AL39" s="4">
        <f t="shared" si="11"/>
        <v>2349.7082872928177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2131.9634146341464</v>
      </c>
      <c r="AQ39" s="4" t="str">
        <f t="shared" si="11"/>
        <v>N.A.</v>
      </c>
      <c r="AR39" s="4">
        <f t="shared" si="11"/>
        <v>2131.9634146341464</v>
      </c>
    </row>
    <row r="40" spans="1:44" ht="15.75" customHeight="1" thickBot="1" x14ac:dyDescent="0.3">
      <c r="A40" s="6" t="s">
        <v>13</v>
      </c>
      <c r="B40" s="4">
        <v>2039920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2039920</v>
      </c>
      <c r="M40" s="3">
        <f t="shared" si="9"/>
        <v>0</v>
      </c>
      <c r="N40" s="4">
        <f>L40+M40</f>
        <v>2039920</v>
      </c>
      <c r="P40" s="6" t="s">
        <v>13</v>
      </c>
      <c r="Q40" s="4">
        <v>496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496</v>
      </c>
      <c r="AB40" s="3">
        <f t="shared" si="10"/>
        <v>0</v>
      </c>
      <c r="AC40" s="4">
        <f>AA40+AB40</f>
        <v>496</v>
      </c>
      <c r="AE40" s="6" t="s">
        <v>13</v>
      </c>
      <c r="AF40" s="4">
        <f t="shared" si="11"/>
        <v>4112.7419354838712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4112.7419354838712</v>
      </c>
      <c r="AQ40" s="4" t="str">
        <f t="shared" si="11"/>
        <v>N.A.</v>
      </c>
      <c r="AR40" s="4">
        <f t="shared" si="11"/>
        <v>4112.7419354838712</v>
      </c>
    </row>
    <row r="41" spans="1:44" ht="15.75" customHeight="1" thickBot="1" x14ac:dyDescent="0.3">
      <c r="A41" s="6" t="s">
        <v>14</v>
      </c>
      <c r="B41" s="4">
        <v>18243405</v>
      </c>
      <c r="C41" s="4">
        <v>17278830.000000004</v>
      </c>
      <c r="D41" s="4">
        <v>999600</v>
      </c>
      <c r="E41" s="4"/>
      <c r="F41" s="4"/>
      <c r="G41" s="4">
        <v>1400000</v>
      </c>
      <c r="H41" s="4"/>
      <c r="I41" s="4"/>
      <c r="J41" s="4">
        <v>0</v>
      </c>
      <c r="K41" s="4"/>
      <c r="L41" s="3">
        <f t="shared" si="9"/>
        <v>19243005</v>
      </c>
      <c r="M41" s="3">
        <f t="shared" si="9"/>
        <v>18678830.000000004</v>
      </c>
      <c r="N41" s="4">
        <f>L41+M41</f>
        <v>37921835</v>
      </c>
      <c r="P41" s="6" t="s">
        <v>14</v>
      </c>
      <c r="Q41" s="4">
        <v>3471</v>
      </c>
      <c r="R41" s="4">
        <v>2759</v>
      </c>
      <c r="S41" s="4">
        <v>238</v>
      </c>
      <c r="T41" s="4">
        <v>0</v>
      </c>
      <c r="U41" s="4">
        <v>0</v>
      </c>
      <c r="V41" s="4">
        <v>280</v>
      </c>
      <c r="W41" s="4">
        <v>0</v>
      </c>
      <c r="X41" s="4">
        <v>0</v>
      </c>
      <c r="Y41" s="4">
        <v>141</v>
      </c>
      <c r="Z41" s="4">
        <v>0</v>
      </c>
      <c r="AA41" s="3">
        <f t="shared" si="10"/>
        <v>3850</v>
      </c>
      <c r="AB41" s="3">
        <f t="shared" si="10"/>
        <v>3039</v>
      </c>
      <c r="AC41" s="4">
        <f>AA41+AB41</f>
        <v>6889</v>
      </c>
      <c r="AE41" s="6" t="s">
        <v>14</v>
      </c>
      <c r="AF41" s="4">
        <f t="shared" si="11"/>
        <v>5255.9507346585997</v>
      </c>
      <c r="AG41" s="4">
        <f t="shared" si="11"/>
        <v>6262.7147517216399</v>
      </c>
      <c r="AH41" s="4">
        <f t="shared" si="11"/>
        <v>4200</v>
      </c>
      <c r="AI41" s="4" t="str">
        <f t="shared" si="11"/>
        <v>N.A.</v>
      </c>
      <c r="AJ41" s="4" t="str">
        <f t="shared" si="11"/>
        <v>N.A.</v>
      </c>
      <c r="AK41" s="4">
        <f t="shared" si="11"/>
        <v>5000</v>
      </c>
      <c r="AL41" s="4" t="str">
        <f t="shared" si="11"/>
        <v>N.A.</v>
      </c>
      <c r="AM41" s="4" t="str">
        <f t="shared" si="11"/>
        <v>N.A.</v>
      </c>
      <c r="AN41" s="4">
        <f t="shared" si="11"/>
        <v>0</v>
      </c>
      <c r="AO41" s="4" t="str">
        <f t="shared" si="11"/>
        <v>N.A.</v>
      </c>
      <c r="AP41" s="4">
        <f t="shared" si="11"/>
        <v>4998.1831168831168</v>
      </c>
      <c r="AQ41" s="4">
        <f t="shared" si="11"/>
        <v>6146.3738071734133</v>
      </c>
      <c r="AR41" s="4">
        <f t="shared" si="11"/>
        <v>5504.693714617506</v>
      </c>
    </row>
    <row r="42" spans="1:44" ht="15.75" customHeight="1" thickBot="1" x14ac:dyDescent="0.3">
      <c r="A42" s="6" t="s">
        <v>15</v>
      </c>
      <c r="B42" s="4">
        <v>2433550</v>
      </c>
      <c r="C42" s="4">
        <v>3427200</v>
      </c>
      <c r="D42" s="4"/>
      <c r="E42" s="4"/>
      <c r="F42" s="4"/>
      <c r="G42" s="4">
        <v>198254</v>
      </c>
      <c r="H42" s="4">
        <v>218601.00000000006</v>
      </c>
      <c r="I42" s="4"/>
      <c r="J42" s="4">
        <v>0</v>
      </c>
      <c r="K42" s="4"/>
      <c r="L42" s="3">
        <f t="shared" si="9"/>
        <v>2652151</v>
      </c>
      <c r="M42" s="3">
        <f t="shared" si="9"/>
        <v>3625454</v>
      </c>
      <c r="N42" s="4">
        <f>L42+M42</f>
        <v>6277605</v>
      </c>
      <c r="P42" s="6" t="s">
        <v>15</v>
      </c>
      <c r="Q42" s="4">
        <v>714</v>
      </c>
      <c r="R42" s="4">
        <v>476</v>
      </c>
      <c r="S42" s="4">
        <v>0</v>
      </c>
      <c r="T42" s="4">
        <v>0</v>
      </c>
      <c r="U42" s="4">
        <v>0</v>
      </c>
      <c r="V42" s="4">
        <v>238</v>
      </c>
      <c r="W42" s="4">
        <v>839</v>
      </c>
      <c r="X42" s="4">
        <v>0</v>
      </c>
      <c r="Y42" s="4">
        <v>978</v>
      </c>
      <c r="Z42" s="4">
        <v>0</v>
      </c>
      <c r="AA42" s="3">
        <f t="shared" si="10"/>
        <v>2531</v>
      </c>
      <c r="AB42" s="3">
        <f t="shared" si="10"/>
        <v>714</v>
      </c>
      <c r="AC42" s="4">
        <f>AA42+AB42</f>
        <v>3245</v>
      </c>
      <c r="AE42" s="6" t="s">
        <v>15</v>
      </c>
      <c r="AF42" s="4">
        <f t="shared" si="11"/>
        <v>3408.3333333333335</v>
      </c>
      <c r="AG42" s="4">
        <f t="shared" si="11"/>
        <v>7200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>
        <f t="shared" si="11"/>
        <v>833</v>
      </c>
      <c r="AL42" s="4">
        <f t="shared" si="11"/>
        <v>260.5494636471991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1047.866851047017</v>
      </c>
      <c r="AQ42" s="4">
        <f t="shared" si="11"/>
        <v>5077.666666666667</v>
      </c>
      <c r="AR42" s="4">
        <f t="shared" si="11"/>
        <v>1934.5469953775039</v>
      </c>
    </row>
    <row r="43" spans="1:44" ht="15.75" customHeight="1" thickBot="1" x14ac:dyDescent="0.3">
      <c r="A43" s="7" t="s">
        <v>16</v>
      </c>
      <c r="B43" s="4">
        <v>25647125.000000004</v>
      </c>
      <c r="C43" s="4">
        <v>20706029.999999996</v>
      </c>
      <c r="D43" s="4">
        <v>999600</v>
      </c>
      <c r="E43" s="4"/>
      <c r="F43" s="4">
        <v>423000</v>
      </c>
      <c r="G43" s="4">
        <v>1598254</v>
      </c>
      <c r="H43" s="4">
        <v>10851031</v>
      </c>
      <c r="I43" s="4"/>
      <c r="J43" s="4">
        <v>0</v>
      </c>
      <c r="K43" s="4"/>
      <c r="L43" s="3">
        <f t="shared" si="9"/>
        <v>37920756</v>
      </c>
      <c r="M43" s="3">
        <f t="shared" si="9"/>
        <v>22304283.999999996</v>
      </c>
      <c r="N43" s="4"/>
      <c r="P43" s="7" t="s">
        <v>16</v>
      </c>
      <c r="Q43" s="4">
        <v>5623</v>
      </c>
      <c r="R43" s="4">
        <v>3235</v>
      </c>
      <c r="S43" s="4">
        <v>238</v>
      </c>
      <c r="T43" s="4">
        <v>0</v>
      </c>
      <c r="U43" s="4">
        <v>141</v>
      </c>
      <c r="V43" s="4">
        <v>518</v>
      </c>
      <c r="W43" s="4">
        <v>5364</v>
      </c>
      <c r="X43" s="4">
        <v>0</v>
      </c>
      <c r="Y43" s="4">
        <v>2071</v>
      </c>
      <c r="Z43" s="4">
        <v>0</v>
      </c>
      <c r="AA43" s="3">
        <f t="shared" si="10"/>
        <v>13437</v>
      </c>
      <c r="AB43" s="3">
        <f t="shared" si="10"/>
        <v>3753</v>
      </c>
      <c r="AC43" s="4"/>
      <c r="AE43" s="7" t="s">
        <v>16</v>
      </c>
      <c r="AF43" s="4">
        <f t="shared" ref="AF43:AQ43" si="12">IFERROR(B43/Q43, "N.A.")</f>
        <v>4561.1106171083056</v>
      </c>
      <c r="AG43" s="4">
        <f t="shared" si="12"/>
        <v>6400.6275115919616</v>
      </c>
      <c r="AH43" s="4">
        <f t="shared" si="12"/>
        <v>4200</v>
      </c>
      <c r="AI43" s="4" t="str">
        <f t="shared" si="12"/>
        <v>N.A.</v>
      </c>
      <c r="AJ43" s="4">
        <f t="shared" si="12"/>
        <v>3000</v>
      </c>
      <c r="AK43" s="4">
        <f t="shared" si="12"/>
        <v>3085.4324324324325</v>
      </c>
      <c r="AL43" s="4">
        <f t="shared" si="12"/>
        <v>2022.936428038777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2822.1147577584284</v>
      </c>
      <c r="AQ43" s="4">
        <f t="shared" si="12"/>
        <v>5943.0546229682914</v>
      </c>
      <c r="AR43" s="4"/>
    </row>
    <row r="44" spans="1:44" ht="15.75" thickBot="1" x14ac:dyDescent="0.3">
      <c r="A44" s="8" t="s">
        <v>0</v>
      </c>
      <c r="B44" s="42">
        <f>B43+C43</f>
        <v>46353155</v>
      </c>
      <c r="C44" s="43"/>
      <c r="D44" s="42">
        <f>D43+E43</f>
        <v>999600</v>
      </c>
      <c r="E44" s="43"/>
      <c r="F44" s="42">
        <f>F43+G43</f>
        <v>2021254</v>
      </c>
      <c r="G44" s="43"/>
      <c r="H44" s="42">
        <f>H43+I43</f>
        <v>10851031</v>
      </c>
      <c r="I44" s="43"/>
      <c r="J44" s="42">
        <f>J43+K43</f>
        <v>0</v>
      </c>
      <c r="K44" s="43"/>
      <c r="L44" s="5"/>
      <c r="M44" s="2"/>
      <c r="N44" s="1">
        <f>B44+D44+F44+H44+J44</f>
        <v>60225040</v>
      </c>
      <c r="P44" s="8" t="s">
        <v>0</v>
      </c>
      <c r="Q44" s="42">
        <f>Q43+R43</f>
        <v>8858</v>
      </c>
      <c r="R44" s="43"/>
      <c r="S44" s="42">
        <f>S43+T43</f>
        <v>238</v>
      </c>
      <c r="T44" s="43"/>
      <c r="U44" s="42">
        <f>U43+V43</f>
        <v>659</v>
      </c>
      <c r="V44" s="43"/>
      <c r="W44" s="42">
        <f>W43+X43</f>
        <v>5364</v>
      </c>
      <c r="X44" s="43"/>
      <c r="Y44" s="42">
        <f>Y43+Z43</f>
        <v>2071</v>
      </c>
      <c r="Z44" s="43"/>
      <c r="AA44" s="5"/>
      <c r="AB44" s="2"/>
      <c r="AC44" s="1">
        <f>Q44+S44+U44+W44+Y44</f>
        <v>17190</v>
      </c>
      <c r="AE44" s="8" t="s">
        <v>0</v>
      </c>
      <c r="AF44" s="23">
        <f>IFERROR(B44/Q44,"N.A.")</f>
        <v>5232.9143147437344</v>
      </c>
      <c r="AG44" s="24"/>
      <c r="AH44" s="23">
        <f>IFERROR(D44/S44,"N.A.")</f>
        <v>4200</v>
      </c>
      <c r="AI44" s="24"/>
      <c r="AJ44" s="23">
        <f>IFERROR(F44/U44,"N.A.")</f>
        <v>3067.1532625189679</v>
      </c>
      <c r="AK44" s="24"/>
      <c r="AL44" s="23">
        <f>IFERROR(H44/W44,"N.A.")</f>
        <v>2022.936428038777</v>
      </c>
      <c r="AM44" s="24"/>
      <c r="AN44" s="23">
        <f>IFERROR(J44/Y44,"N.A.")</f>
        <v>0</v>
      </c>
      <c r="AO44" s="24"/>
      <c r="AP44" s="5"/>
      <c r="AQ44" s="2"/>
      <c r="AR44" s="4">
        <f>IFERROR(N44/AC44, "N.A.")</f>
        <v>3503.4927283304246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45440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5" t="s">
        <v>1</v>
      </c>
      <c r="B11" s="28" t="s">
        <v>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5" t="s">
        <v>0</v>
      </c>
      <c r="P11" s="25" t="s">
        <v>1</v>
      </c>
      <c r="Q11" s="28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0"/>
      <c r="AC11" s="25" t="s">
        <v>0</v>
      </c>
      <c r="AE11" s="25" t="s">
        <v>1</v>
      </c>
      <c r="AF11" s="28" t="s">
        <v>2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30"/>
      <c r="AR11" s="25" t="s">
        <v>0</v>
      </c>
    </row>
    <row r="12" spans="1:44" ht="15" customHeight="1" x14ac:dyDescent="0.25">
      <c r="A12" s="26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6"/>
      <c r="P12" s="26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6"/>
      <c r="AE12" s="26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6"/>
    </row>
    <row r="13" spans="1:44" ht="15.75" customHeight="1" thickBot="1" x14ac:dyDescent="0.3">
      <c r="A13" s="26"/>
      <c r="B13" s="38" t="s">
        <v>8</v>
      </c>
      <c r="C13" s="39"/>
      <c r="D13" s="40" t="s">
        <v>9</v>
      </c>
      <c r="E13" s="41"/>
      <c r="F13" s="36"/>
      <c r="G13" s="37"/>
      <c r="H13" s="36"/>
      <c r="I13" s="37"/>
      <c r="J13" s="36"/>
      <c r="K13" s="37"/>
      <c r="L13" s="36"/>
      <c r="M13" s="37"/>
      <c r="N13" s="26"/>
      <c r="P13" s="26"/>
      <c r="Q13" s="38" t="s">
        <v>8</v>
      </c>
      <c r="R13" s="39"/>
      <c r="S13" s="40" t="s">
        <v>9</v>
      </c>
      <c r="T13" s="41"/>
      <c r="U13" s="36"/>
      <c r="V13" s="37"/>
      <c r="W13" s="36"/>
      <c r="X13" s="37"/>
      <c r="Y13" s="36"/>
      <c r="Z13" s="37"/>
      <c r="AA13" s="36"/>
      <c r="AB13" s="37"/>
      <c r="AC13" s="26"/>
      <c r="AE13" s="26"/>
      <c r="AF13" s="38" t="s">
        <v>8</v>
      </c>
      <c r="AG13" s="39"/>
      <c r="AH13" s="40" t="s">
        <v>9</v>
      </c>
      <c r="AI13" s="41"/>
      <c r="AJ13" s="36"/>
      <c r="AK13" s="37"/>
      <c r="AL13" s="36"/>
      <c r="AM13" s="37"/>
      <c r="AN13" s="36"/>
      <c r="AO13" s="37"/>
      <c r="AP13" s="36"/>
      <c r="AQ13" s="37"/>
      <c r="AR13" s="26"/>
    </row>
    <row r="14" spans="1:44" ht="15.75" customHeight="1" thickBot="1" x14ac:dyDescent="0.3">
      <c r="A14" s="27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7"/>
      <c r="P14" s="27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7"/>
      <c r="AE14" s="27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7"/>
    </row>
    <row r="15" spans="1:44" ht="15.75" customHeight="1" thickBot="1" x14ac:dyDescent="0.3">
      <c r="A15" s="6" t="s">
        <v>12</v>
      </c>
      <c r="B15" s="4">
        <v>28049289.999999993</v>
      </c>
      <c r="C15" s="4"/>
      <c r="D15" s="4"/>
      <c r="E15" s="4"/>
      <c r="F15" s="4">
        <v>1651200</v>
      </c>
      <c r="G15" s="4"/>
      <c r="H15" s="4">
        <v>3550080</v>
      </c>
      <c r="I15" s="4"/>
      <c r="J15" s="4"/>
      <c r="K15" s="4"/>
      <c r="L15" s="3">
        <f t="shared" ref="L15:M18" si="0">B15+D15+F15+H15+J15</f>
        <v>33250569.999999993</v>
      </c>
      <c r="M15" s="3">
        <f t="shared" si="0"/>
        <v>0</v>
      </c>
      <c r="N15" s="4">
        <f>L15+M15</f>
        <v>33250569.999999993</v>
      </c>
      <c r="P15" s="6" t="s">
        <v>12</v>
      </c>
      <c r="Q15" s="4">
        <v>3357</v>
      </c>
      <c r="R15" s="4">
        <v>0</v>
      </c>
      <c r="S15" s="4">
        <v>0</v>
      </c>
      <c r="T15" s="4">
        <v>0</v>
      </c>
      <c r="U15" s="4">
        <v>192</v>
      </c>
      <c r="V15" s="4">
        <v>0</v>
      </c>
      <c r="W15" s="4">
        <v>1152</v>
      </c>
      <c r="X15" s="4">
        <v>0</v>
      </c>
      <c r="Y15" s="4">
        <v>0</v>
      </c>
      <c r="Z15" s="4">
        <v>0</v>
      </c>
      <c r="AA15" s="3">
        <f t="shared" ref="AA15:AB19" si="1">Q15+S15+U15+W15+Y15</f>
        <v>4701</v>
      </c>
      <c r="AB15" s="3">
        <f t="shared" si="1"/>
        <v>0</v>
      </c>
      <c r="AC15" s="4">
        <f>AA15+AB15</f>
        <v>4701</v>
      </c>
      <c r="AE15" s="6" t="s">
        <v>12</v>
      </c>
      <c r="AF15" s="4">
        <f t="shared" ref="AF15:AR18" si="2">IFERROR(B15/Q15, "N.A.")</f>
        <v>8355.4632112004747</v>
      </c>
      <c r="AG15" s="4" t="str">
        <f t="shared" si="2"/>
        <v>N.A.</v>
      </c>
      <c r="AH15" s="4" t="str">
        <f t="shared" si="2"/>
        <v>N.A.</v>
      </c>
      <c r="AI15" s="4" t="str">
        <f t="shared" si="2"/>
        <v>N.A.</v>
      </c>
      <c r="AJ15" s="4">
        <f t="shared" si="2"/>
        <v>8600</v>
      </c>
      <c r="AK15" s="4" t="str">
        <f t="shared" si="2"/>
        <v>N.A.</v>
      </c>
      <c r="AL15" s="4">
        <f t="shared" si="2"/>
        <v>3081.6666666666665</v>
      </c>
      <c r="AM15" s="4" t="str">
        <f t="shared" si="2"/>
        <v>N.A.</v>
      </c>
      <c r="AN15" s="4" t="str">
        <f t="shared" si="2"/>
        <v>N.A.</v>
      </c>
      <c r="AO15" s="4" t="str">
        <f t="shared" si="2"/>
        <v>N.A.</v>
      </c>
      <c r="AP15" s="4">
        <f t="shared" si="2"/>
        <v>7073.084450116995</v>
      </c>
      <c r="AQ15" s="4" t="str">
        <f t="shared" si="2"/>
        <v>N.A.</v>
      </c>
      <c r="AR15" s="4">
        <f t="shared" si="2"/>
        <v>7073.084450116995</v>
      </c>
    </row>
    <row r="16" spans="1:44" ht="15.75" customHeight="1" thickBot="1" x14ac:dyDescent="0.3">
      <c r="A16" s="6" t="s">
        <v>13</v>
      </c>
      <c r="B16" s="4">
        <v>2001650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2001650</v>
      </c>
      <c r="M16" s="3">
        <f t="shared" si="0"/>
        <v>0</v>
      </c>
      <c r="N16" s="4">
        <f>L16+M16</f>
        <v>2001650</v>
      </c>
      <c r="P16" s="6" t="s">
        <v>13</v>
      </c>
      <c r="Q16" s="4">
        <v>682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682</v>
      </c>
      <c r="AB16" s="3">
        <f t="shared" si="1"/>
        <v>0</v>
      </c>
      <c r="AC16" s="4">
        <f>AA16+AB16</f>
        <v>682</v>
      </c>
      <c r="AE16" s="6" t="s">
        <v>13</v>
      </c>
      <c r="AF16" s="4">
        <f t="shared" si="2"/>
        <v>2934.9706744868035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2934.9706744868035</v>
      </c>
      <c r="AQ16" s="4" t="str">
        <f t="shared" si="2"/>
        <v>N.A.</v>
      </c>
      <c r="AR16" s="4">
        <f t="shared" si="2"/>
        <v>2934.9706744868035</v>
      </c>
    </row>
    <row r="17" spans="1:44" ht="15.75" customHeight="1" thickBot="1" x14ac:dyDescent="0.3">
      <c r="A17" s="6" t="s">
        <v>14</v>
      </c>
      <c r="B17" s="4">
        <v>18116429.999999996</v>
      </c>
      <c r="C17" s="4">
        <v>14456599.999999998</v>
      </c>
      <c r="D17" s="4"/>
      <c r="E17" s="4"/>
      <c r="F17" s="4"/>
      <c r="G17" s="4"/>
      <c r="H17" s="4"/>
      <c r="I17" s="4">
        <v>3950624.9999999995</v>
      </c>
      <c r="J17" s="4"/>
      <c r="K17" s="4"/>
      <c r="L17" s="3">
        <f t="shared" si="0"/>
        <v>18116429.999999996</v>
      </c>
      <c r="M17" s="3">
        <f t="shared" si="0"/>
        <v>18407224.999999996</v>
      </c>
      <c r="N17" s="4">
        <f>L17+M17</f>
        <v>36523654.999999993</v>
      </c>
      <c r="P17" s="6" t="s">
        <v>14</v>
      </c>
      <c r="Q17" s="4">
        <v>2655</v>
      </c>
      <c r="R17" s="4">
        <v>2377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437</v>
      </c>
      <c r="Y17" s="4">
        <v>0</v>
      </c>
      <c r="Z17" s="4">
        <v>0</v>
      </c>
      <c r="AA17" s="3">
        <f t="shared" si="1"/>
        <v>2655</v>
      </c>
      <c r="AB17" s="3">
        <f t="shared" si="1"/>
        <v>2814</v>
      </c>
      <c r="AC17" s="4">
        <f>AA17+AB17</f>
        <v>5469</v>
      </c>
      <c r="AE17" s="6" t="s">
        <v>14</v>
      </c>
      <c r="AF17" s="4">
        <f t="shared" si="2"/>
        <v>6823.5141242937843</v>
      </c>
      <c r="AG17" s="4">
        <f t="shared" si="2"/>
        <v>6081.8679007151868</v>
      </c>
      <c r="AH17" s="4" t="str">
        <f t="shared" si="2"/>
        <v>N.A.</v>
      </c>
      <c r="AI17" s="4" t="str">
        <f t="shared" si="2"/>
        <v>N.A.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>
        <f t="shared" si="2"/>
        <v>9040.3318077803197</v>
      </c>
      <c r="AN17" s="4" t="str">
        <f t="shared" si="2"/>
        <v>N.A.</v>
      </c>
      <c r="AO17" s="4" t="str">
        <f t="shared" si="2"/>
        <v>N.A.</v>
      </c>
      <c r="AP17" s="4">
        <f t="shared" si="2"/>
        <v>6823.5141242937843</v>
      </c>
      <c r="AQ17" s="4">
        <f t="shared" si="2"/>
        <v>6541.3024164889821</v>
      </c>
      <c r="AR17" s="4">
        <f t="shared" si="2"/>
        <v>6678.3059060157238</v>
      </c>
    </row>
    <row r="18" spans="1:44" ht="15.75" customHeight="1" thickBot="1" x14ac:dyDescent="0.3">
      <c r="A18" s="6" t="s">
        <v>15</v>
      </c>
      <c r="B18" s="4">
        <v>2260510</v>
      </c>
      <c r="C18" s="4"/>
      <c r="D18" s="4"/>
      <c r="E18" s="4"/>
      <c r="F18" s="4"/>
      <c r="G18" s="4">
        <v>8582800</v>
      </c>
      <c r="H18" s="4">
        <v>5671750</v>
      </c>
      <c r="I18" s="4"/>
      <c r="J18" s="4">
        <v>0</v>
      </c>
      <c r="K18" s="4"/>
      <c r="L18" s="3">
        <f t="shared" si="0"/>
        <v>7932260</v>
      </c>
      <c r="M18" s="3">
        <f t="shared" si="0"/>
        <v>8582800</v>
      </c>
      <c r="N18" s="4">
        <f>L18+M18</f>
        <v>16515060</v>
      </c>
      <c r="P18" s="6" t="s">
        <v>15</v>
      </c>
      <c r="Q18" s="4">
        <v>629</v>
      </c>
      <c r="R18" s="4">
        <v>0</v>
      </c>
      <c r="S18" s="4">
        <v>0</v>
      </c>
      <c r="T18" s="4">
        <v>0</v>
      </c>
      <c r="U18" s="4">
        <v>0</v>
      </c>
      <c r="V18" s="4">
        <v>629</v>
      </c>
      <c r="W18" s="4">
        <v>3079</v>
      </c>
      <c r="X18" s="4">
        <v>0</v>
      </c>
      <c r="Y18" s="4">
        <v>192</v>
      </c>
      <c r="Z18" s="4">
        <v>0</v>
      </c>
      <c r="AA18" s="3">
        <f t="shared" si="1"/>
        <v>3900</v>
      </c>
      <c r="AB18" s="3">
        <f t="shared" si="1"/>
        <v>629</v>
      </c>
      <c r="AC18" s="4">
        <f>AA18+AB18</f>
        <v>4529</v>
      </c>
      <c r="AE18" s="6" t="s">
        <v>15</v>
      </c>
      <c r="AF18" s="4">
        <f t="shared" si="2"/>
        <v>3593.8155802861684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>
        <f t="shared" si="2"/>
        <v>13645.151033386328</v>
      </c>
      <c r="AL18" s="4">
        <f t="shared" si="2"/>
        <v>1842.0753491393309</v>
      </c>
      <c r="AM18" s="4" t="str">
        <f t="shared" si="2"/>
        <v>N.A.</v>
      </c>
      <c r="AN18" s="4">
        <f t="shared" si="2"/>
        <v>0</v>
      </c>
      <c r="AO18" s="4" t="str">
        <f t="shared" si="2"/>
        <v>N.A.</v>
      </c>
      <c r="AP18" s="4">
        <f t="shared" si="2"/>
        <v>2033.9128205128204</v>
      </c>
      <c r="AQ18" s="4">
        <f t="shared" si="2"/>
        <v>13645.151033386328</v>
      </c>
      <c r="AR18" s="4">
        <f t="shared" si="2"/>
        <v>3646.5135791565467</v>
      </c>
    </row>
    <row r="19" spans="1:44" ht="15.75" customHeight="1" thickBot="1" x14ac:dyDescent="0.3">
      <c r="A19" s="7" t="s">
        <v>16</v>
      </c>
      <c r="B19" s="4">
        <v>50427880</v>
      </c>
      <c r="C19" s="4">
        <v>14456599.999999998</v>
      </c>
      <c r="D19" s="4"/>
      <c r="E19" s="4"/>
      <c r="F19" s="4">
        <v>1651200</v>
      </c>
      <c r="G19" s="4">
        <v>8582800</v>
      </c>
      <c r="H19" s="4">
        <v>9221830</v>
      </c>
      <c r="I19" s="4">
        <v>3950624.9999999995</v>
      </c>
      <c r="J19" s="4">
        <v>0</v>
      </c>
      <c r="K19" s="4"/>
      <c r="L19" s="3">
        <f t="shared" ref="L19:M19" si="3">SUM(L15:L18)</f>
        <v>61300909.999999985</v>
      </c>
      <c r="M19" s="3">
        <f t="shared" si="3"/>
        <v>26990024.999999996</v>
      </c>
      <c r="N19" s="4"/>
      <c r="P19" s="7" t="s">
        <v>16</v>
      </c>
      <c r="Q19" s="4">
        <v>7323</v>
      </c>
      <c r="R19" s="4">
        <v>2377</v>
      </c>
      <c r="S19" s="4">
        <v>0</v>
      </c>
      <c r="T19" s="4">
        <v>0</v>
      </c>
      <c r="U19" s="4">
        <v>192</v>
      </c>
      <c r="V19" s="4">
        <v>629</v>
      </c>
      <c r="W19" s="4">
        <v>4231</v>
      </c>
      <c r="X19" s="4">
        <v>437</v>
      </c>
      <c r="Y19" s="4">
        <v>192</v>
      </c>
      <c r="Z19" s="4">
        <v>0</v>
      </c>
      <c r="AA19" s="3">
        <f t="shared" si="1"/>
        <v>11938</v>
      </c>
      <c r="AB19" s="3">
        <f t="shared" si="1"/>
        <v>3443</v>
      </c>
      <c r="AC19" s="4"/>
      <c r="AE19" s="7" t="s">
        <v>16</v>
      </c>
      <c r="AF19" s="4">
        <f t="shared" ref="AF19:AQ19" si="4">IFERROR(B19/Q19, "N.A.")</f>
        <v>6886.2324184077561</v>
      </c>
      <c r="AG19" s="4">
        <f t="shared" si="4"/>
        <v>6081.8679007151868</v>
      </c>
      <c r="AH19" s="4" t="str">
        <f t="shared" si="4"/>
        <v>N.A.</v>
      </c>
      <c r="AI19" s="4" t="str">
        <f t="shared" si="4"/>
        <v>N.A.</v>
      </c>
      <c r="AJ19" s="4">
        <f t="shared" si="4"/>
        <v>8600</v>
      </c>
      <c r="AK19" s="4">
        <f t="shared" si="4"/>
        <v>13645.151033386328</v>
      </c>
      <c r="AL19" s="4">
        <f t="shared" si="4"/>
        <v>2179.5863861971166</v>
      </c>
      <c r="AM19" s="4">
        <f t="shared" si="4"/>
        <v>9040.3318077803197</v>
      </c>
      <c r="AN19" s="4">
        <f t="shared" si="4"/>
        <v>0</v>
      </c>
      <c r="AO19" s="4" t="str">
        <f t="shared" si="4"/>
        <v>N.A.</v>
      </c>
      <c r="AP19" s="4">
        <f t="shared" si="4"/>
        <v>5134.9396883900135</v>
      </c>
      <c r="AQ19" s="4">
        <f t="shared" si="4"/>
        <v>7839.1010746442043</v>
      </c>
      <c r="AR19" s="4"/>
    </row>
    <row r="20" spans="1:44" ht="15.75" thickBot="1" x14ac:dyDescent="0.3">
      <c r="A20" s="8" t="s">
        <v>0</v>
      </c>
      <c r="B20" s="42">
        <f>B19+C19</f>
        <v>64884480</v>
      </c>
      <c r="C20" s="43"/>
      <c r="D20" s="42">
        <f>D19+E19</f>
        <v>0</v>
      </c>
      <c r="E20" s="43"/>
      <c r="F20" s="42">
        <f>F19+G19</f>
        <v>10234000</v>
      </c>
      <c r="G20" s="43"/>
      <c r="H20" s="42">
        <f>H19+I19</f>
        <v>13172455</v>
      </c>
      <c r="I20" s="43"/>
      <c r="J20" s="42">
        <f>J19+K19</f>
        <v>0</v>
      </c>
      <c r="K20" s="43"/>
      <c r="L20" s="5"/>
      <c r="M20" s="2"/>
      <c r="N20" s="1">
        <f>B20+D20+F20+H20+J20</f>
        <v>88290935</v>
      </c>
      <c r="P20" s="8" t="s">
        <v>0</v>
      </c>
      <c r="Q20" s="42">
        <f>Q19+R19</f>
        <v>9700</v>
      </c>
      <c r="R20" s="43"/>
      <c r="S20" s="42">
        <f>S19+T19</f>
        <v>0</v>
      </c>
      <c r="T20" s="43"/>
      <c r="U20" s="42">
        <f>U19+V19</f>
        <v>821</v>
      </c>
      <c r="V20" s="43"/>
      <c r="W20" s="42">
        <f>W19+X19</f>
        <v>4668</v>
      </c>
      <c r="X20" s="43"/>
      <c r="Y20" s="42">
        <f>Y19+Z19</f>
        <v>192</v>
      </c>
      <c r="Z20" s="43"/>
      <c r="AA20" s="5"/>
      <c r="AB20" s="2"/>
      <c r="AC20" s="1">
        <f>Q20+S20+U20+W20+Y20</f>
        <v>15381</v>
      </c>
      <c r="AE20" s="8" t="s">
        <v>0</v>
      </c>
      <c r="AF20" s="23">
        <f>IFERROR(B20/Q20,"N.A.")</f>
        <v>6689.1216494845357</v>
      </c>
      <c r="AG20" s="24"/>
      <c r="AH20" s="23" t="str">
        <f>IFERROR(D20/S20,"N.A.")</f>
        <v>N.A.</v>
      </c>
      <c r="AI20" s="24"/>
      <c r="AJ20" s="23">
        <f>IFERROR(F20/U20,"N.A.")</f>
        <v>12465.286236297199</v>
      </c>
      <c r="AK20" s="24"/>
      <c r="AL20" s="23">
        <f>IFERROR(H20/W20,"N.A.")</f>
        <v>2821.8626820908312</v>
      </c>
      <c r="AM20" s="24"/>
      <c r="AN20" s="23">
        <f>IFERROR(J20/Y20,"N.A.")</f>
        <v>0</v>
      </c>
      <c r="AO20" s="24"/>
      <c r="AP20" s="5"/>
      <c r="AQ20" s="2"/>
      <c r="AR20" s="4">
        <f>IFERROR(N20/AC20, "N.A.")</f>
        <v>5740.2597360379687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5" t="s">
        <v>1</v>
      </c>
      <c r="B23" s="28" t="s">
        <v>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25" t="s">
        <v>0</v>
      </c>
      <c r="P23" s="25" t="s">
        <v>1</v>
      </c>
      <c r="Q23" s="28" t="s">
        <v>2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0"/>
      <c r="AC23" s="25" t="s">
        <v>0</v>
      </c>
      <c r="AE23" s="25" t="s">
        <v>1</v>
      </c>
      <c r="AF23" s="28" t="s">
        <v>2</v>
      </c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0"/>
      <c r="AR23" s="25" t="s">
        <v>0</v>
      </c>
    </row>
    <row r="24" spans="1:44" ht="15" customHeight="1" x14ac:dyDescent="0.25">
      <c r="A24" s="26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6"/>
      <c r="P24" s="26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6"/>
      <c r="AE24" s="26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6"/>
    </row>
    <row r="25" spans="1:44" ht="15.75" customHeight="1" thickBot="1" x14ac:dyDescent="0.3">
      <c r="A25" s="26"/>
      <c r="B25" s="38" t="s">
        <v>8</v>
      </c>
      <c r="C25" s="39"/>
      <c r="D25" s="40" t="s">
        <v>9</v>
      </c>
      <c r="E25" s="41"/>
      <c r="F25" s="36"/>
      <c r="G25" s="37"/>
      <c r="H25" s="36"/>
      <c r="I25" s="37"/>
      <c r="J25" s="36"/>
      <c r="K25" s="37"/>
      <c r="L25" s="36"/>
      <c r="M25" s="37"/>
      <c r="N25" s="26"/>
      <c r="P25" s="26"/>
      <c r="Q25" s="38" t="s">
        <v>8</v>
      </c>
      <c r="R25" s="39"/>
      <c r="S25" s="40" t="s">
        <v>9</v>
      </c>
      <c r="T25" s="41"/>
      <c r="U25" s="36"/>
      <c r="V25" s="37"/>
      <c r="W25" s="36"/>
      <c r="X25" s="37"/>
      <c r="Y25" s="36"/>
      <c r="Z25" s="37"/>
      <c r="AA25" s="36"/>
      <c r="AB25" s="37"/>
      <c r="AC25" s="26"/>
      <c r="AE25" s="26"/>
      <c r="AF25" s="38" t="s">
        <v>8</v>
      </c>
      <c r="AG25" s="39"/>
      <c r="AH25" s="40" t="s">
        <v>9</v>
      </c>
      <c r="AI25" s="41"/>
      <c r="AJ25" s="36"/>
      <c r="AK25" s="37"/>
      <c r="AL25" s="36"/>
      <c r="AM25" s="37"/>
      <c r="AN25" s="36"/>
      <c r="AO25" s="37"/>
      <c r="AP25" s="36"/>
      <c r="AQ25" s="37"/>
      <c r="AR25" s="26"/>
    </row>
    <row r="26" spans="1:44" ht="15.75" customHeight="1" thickBot="1" x14ac:dyDescent="0.3">
      <c r="A26" s="27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7"/>
      <c r="P26" s="27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7"/>
      <c r="AE26" s="27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7"/>
    </row>
    <row r="27" spans="1:44" ht="15.75" customHeight="1" thickBot="1" x14ac:dyDescent="0.3">
      <c r="A27" s="6" t="s">
        <v>12</v>
      </c>
      <c r="B27" s="4">
        <v>26282890</v>
      </c>
      <c r="C27" s="4"/>
      <c r="D27" s="4"/>
      <c r="E27" s="4"/>
      <c r="F27" s="4">
        <v>1651200</v>
      </c>
      <c r="G27" s="4"/>
      <c r="H27" s="4">
        <v>1898880</v>
      </c>
      <c r="I27" s="4"/>
      <c r="J27" s="4"/>
      <c r="K27" s="4"/>
      <c r="L27" s="3">
        <f t="shared" ref="L27:M31" si="5">B27+D27+F27+H27+J27</f>
        <v>29832970</v>
      </c>
      <c r="M27" s="3">
        <f t="shared" si="5"/>
        <v>0</v>
      </c>
      <c r="N27" s="4">
        <f>L27+M27</f>
        <v>29832970</v>
      </c>
      <c r="P27" s="6" t="s">
        <v>12</v>
      </c>
      <c r="Q27" s="4">
        <v>2973</v>
      </c>
      <c r="R27" s="4">
        <v>0</v>
      </c>
      <c r="S27" s="4">
        <v>0</v>
      </c>
      <c r="T27" s="4">
        <v>0</v>
      </c>
      <c r="U27" s="4">
        <v>192</v>
      </c>
      <c r="V27" s="4">
        <v>0</v>
      </c>
      <c r="W27" s="4">
        <v>576</v>
      </c>
      <c r="X27" s="4">
        <v>0</v>
      </c>
      <c r="Y27" s="4">
        <v>0</v>
      </c>
      <c r="Z27" s="4">
        <v>0</v>
      </c>
      <c r="AA27" s="3">
        <f t="shared" ref="AA27:AB31" si="6">Q27+S27+U27+W27+Y27</f>
        <v>3741</v>
      </c>
      <c r="AB27" s="3">
        <f t="shared" si="6"/>
        <v>0</v>
      </c>
      <c r="AC27" s="4">
        <f>AA27+AB27</f>
        <v>3741</v>
      </c>
      <c r="AE27" s="6" t="s">
        <v>12</v>
      </c>
      <c r="AF27" s="4">
        <f t="shared" ref="AF27:AR30" si="7">IFERROR(B27/Q27, "N.A.")</f>
        <v>8840.5280861083083</v>
      </c>
      <c r="AG27" s="4" t="str">
        <f t="shared" si="7"/>
        <v>N.A.</v>
      </c>
      <c r="AH27" s="4" t="str">
        <f t="shared" si="7"/>
        <v>N.A.</v>
      </c>
      <c r="AI27" s="4" t="str">
        <f t="shared" si="7"/>
        <v>N.A.</v>
      </c>
      <c r="AJ27" s="4">
        <f t="shared" si="7"/>
        <v>8600</v>
      </c>
      <c r="AK27" s="4" t="str">
        <f t="shared" si="7"/>
        <v>N.A.</v>
      </c>
      <c r="AL27" s="4">
        <f t="shared" si="7"/>
        <v>3296.6666666666665</v>
      </c>
      <c r="AM27" s="4" t="str">
        <f t="shared" si="7"/>
        <v>N.A.</v>
      </c>
      <c r="AN27" s="4" t="str">
        <f t="shared" si="7"/>
        <v>N.A.</v>
      </c>
      <c r="AO27" s="4" t="str">
        <f t="shared" si="7"/>
        <v>N.A.</v>
      </c>
      <c r="AP27" s="4">
        <f t="shared" si="7"/>
        <v>7974.5977011494251</v>
      </c>
      <c r="AQ27" s="4" t="str">
        <f t="shared" si="7"/>
        <v>N.A.</v>
      </c>
      <c r="AR27" s="4">
        <f t="shared" si="7"/>
        <v>7974.5977011494251</v>
      </c>
    </row>
    <row r="28" spans="1:44" ht="15.75" customHeight="1" thickBot="1" x14ac:dyDescent="0.3">
      <c r="A28" s="6" t="s">
        <v>13</v>
      </c>
      <c r="B28" s="4">
        <v>2001650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2001650</v>
      </c>
      <c r="M28" s="3">
        <f t="shared" si="5"/>
        <v>0</v>
      </c>
      <c r="N28" s="4">
        <f>L28+M28</f>
        <v>2001650</v>
      </c>
      <c r="P28" s="6" t="s">
        <v>13</v>
      </c>
      <c r="Q28" s="4">
        <v>682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682</v>
      </c>
      <c r="AB28" s="3">
        <f t="shared" si="6"/>
        <v>0</v>
      </c>
      <c r="AC28" s="4">
        <f>AA28+AB28</f>
        <v>682</v>
      </c>
      <c r="AE28" s="6" t="s">
        <v>13</v>
      </c>
      <c r="AF28" s="4">
        <f t="shared" si="7"/>
        <v>2934.9706744868035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2934.9706744868035</v>
      </c>
      <c r="AQ28" s="4" t="str">
        <f t="shared" si="7"/>
        <v>N.A.</v>
      </c>
      <c r="AR28" s="4">
        <f t="shared" si="7"/>
        <v>2934.9706744868035</v>
      </c>
    </row>
    <row r="29" spans="1:44" ht="15.75" customHeight="1" thickBot="1" x14ac:dyDescent="0.3">
      <c r="A29" s="6" t="s">
        <v>14</v>
      </c>
      <c r="B29" s="4">
        <v>15133889.999999996</v>
      </c>
      <c r="C29" s="4">
        <v>10913000</v>
      </c>
      <c r="D29" s="4"/>
      <c r="E29" s="4"/>
      <c r="F29" s="4"/>
      <c r="G29" s="4"/>
      <c r="H29" s="4"/>
      <c r="I29" s="4">
        <v>3950625</v>
      </c>
      <c r="J29" s="4"/>
      <c r="K29" s="4"/>
      <c r="L29" s="3">
        <f t="shared" si="5"/>
        <v>15133889.999999996</v>
      </c>
      <c r="M29" s="3">
        <f t="shared" si="5"/>
        <v>14863625</v>
      </c>
      <c r="N29" s="4">
        <f>L29+M29</f>
        <v>29997514.999999996</v>
      </c>
      <c r="P29" s="6" t="s">
        <v>14</v>
      </c>
      <c r="Q29" s="4">
        <v>2026</v>
      </c>
      <c r="R29" s="4">
        <v>1556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245</v>
      </c>
      <c r="Y29" s="4">
        <v>0</v>
      </c>
      <c r="Z29" s="4">
        <v>0</v>
      </c>
      <c r="AA29" s="3">
        <f t="shared" si="6"/>
        <v>2026</v>
      </c>
      <c r="AB29" s="3">
        <f t="shared" si="6"/>
        <v>1801</v>
      </c>
      <c r="AC29" s="4">
        <f>AA29+AB29</f>
        <v>3827</v>
      </c>
      <c r="AE29" s="6" t="s">
        <v>14</v>
      </c>
      <c r="AF29" s="4">
        <f t="shared" si="7"/>
        <v>7469.8371174728509</v>
      </c>
      <c r="AG29" s="4">
        <f t="shared" si="7"/>
        <v>7013.4961439588687</v>
      </c>
      <c r="AH29" s="4" t="str">
        <f t="shared" si="7"/>
        <v>N.A.</v>
      </c>
      <c r="AI29" s="4" t="str">
        <f t="shared" si="7"/>
        <v>N.A.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>
        <f t="shared" si="7"/>
        <v>16125</v>
      </c>
      <c r="AN29" s="4" t="str">
        <f t="shared" si="7"/>
        <v>N.A.</v>
      </c>
      <c r="AO29" s="4" t="str">
        <f t="shared" si="7"/>
        <v>N.A.</v>
      </c>
      <c r="AP29" s="4">
        <f t="shared" si="7"/>
        <v>7469.8371174728509</v>
      </c>
      <c r="AQ29" s="4">
        <f t="shared" si="7"/>
        <v>8252.9844530816208</v>
      </c>
      <c r="AR29" s="4">
        <f t="shared" si="7"/>
        <v>7838.3890776064791</v>
      </c>
    </row>
    <row r="30" spans="1:44" ht="15.75" customHeight="1" thickBot="1" x14ac:dyDescent="0.3">
      <c r="A30" s="6" t="s">
        <v>15</v>
      </c>
      <c r="B30" s="4">
        <v>526750</v>
      </c>
      <c r="C30" s="4"/>
      <c r="D30" s="4"/>
      <c r="E30" s="4"/>
      <c r="F30" s="4"/>
      <c r="G30" s="4">
        <v>8582800</v>
      </c>
      <c r="H30" s="4">
        <v>4838750.0000000009</v>
      </c>
      <c r="I30" s="4"/>
      <c r="J30" s="4"/>
      <c r="K30" s="4"/>
      <c r="L30" s="3">
        <f t="shared" si="5"/>
        <v>5365500.0000000009</v>
      </c>
      <c r="M30" s="3">
        <f t="shared" si="5"/>
        <v>8582800</v>
      </c>
      <c r="N30" s="4">
        <f>L30+M30</f>
        <v>13948300</v>
      </c>
      <c r="P30" s="6" t="s">
        <v>15</v>
      </c>
      <c r="Q30" s="4">
        <v>245</v>
      </c>
      <c r="R30" s="4">
        <v>0</v>
      </c>
      <c r="S30" s="4">
        <v>0</v>
      </c>
      <c r="T30" s="4">
        <v>0</v>
      </c>
      <c r="U30" s="4">
        <v>0</v>
      </c>
      <c r="V30" s="4">
        <v>629</v>
      </c>
      <c r="W30" s="4">
        <v>2834</v>
      </c>
      <c r="X30" s="4">
        <v>0</v>
      </c>
      <c r="Y30" s="4">
        <v>0</v>
      </c>
      <c r="Z30" s="4">
        <v>0</v>
      </c>
      <c r="AA30" s="3">
        <f t="shared" si="6"/>
        <v>3079</v>
      </c>
      <c r="AB30" s="3">
        <f t="shared" si="6"/>
        <v>629</v>
      </c>
      <c r="AC30" s="4">
        <f>AA30+AB30</f>
        <v>3708</v>
      </c>
      <c r="AE30" s="6" t="s">
        <v>15</v>
      </c>
      <c r="AF30" s="4">
        <f t="shared" si="7"/>
        <v>2150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>
        <f t="shared" si="7"/>
        <v>13645.151033386328</v>
      </c>
      <c r="AL30" s="4">
        <f t="shared" si="7"/>
        <v>1707.3923782639383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1742.6112374147453</v>
      </c>
      <c r="AQ30" s="4">
        <f t="shared" si="7"/>
        <v>13645.151033386328</v>
      </c>
      <c r="AR30" s="4">
        <f t="shared" si="7"/>
        <v>3761.6774541531822</v>
      </c>
    </row>
    <row r="31" spans="1:44" ht="15.75" customHeight="1" thickBot="1" x14ac:dyDescent="0.3">
      <c r="A31" s="7" t="s">
        <v>16</v>
      </c>
      <c r="B31" s="4">
        <v>43945180</v>
      </c>
      <c r="C31" s="4">
        <v>10913000</v>
      </c>
      <c r="D31" s="4"/>
      <c r="E31" s="4"/>
      <c r="F31" s="4">
        <v>1651200</v>
      </c>
      <c r="G31" s="4">
        <v>8582800</v>
      </c>
      <c r="H31" s="4">
        <v>6737630</v>
      </c>
      <c r="I31" s="4">
        <v>3950625</v>
      </c>
      <c r="J31" s="4"/>
      <c r="K31" s="4"/>
      <c r="L31" s="3">
        <f t="shared" si="5"/>
        <v>52334010</v>
      </c>
      <c r="M31" s="3">
        <f t="shared" si="5"/>
        <v>23446425</v>
      </c>
      <c r="N31" s="4"/>
      <c r="P31" s="7" t="s">
        <v>16</v>
      </c>
      <c r="Q31" s="4">
        <v>5926</v>
      </c>
      <c r="R31" s="4">
        <v>1556</v>
      </c>
      <c r="S31" s="4">
        <v>0</v>
      </c>
      <c r="T31" s="4">
        <v>0</v>
      </c>
      <c r="U31" s="4">
        <v>192</v>
      </c>
      <c r="V31" s="4">
        <v>629</v>
      </c>
      <c r="W31" s="4">
        <v>3410</v>
      </c>
      <c r="X31" s="4">
        <v>245</v>
      </c>
      <c r="Y31" s="4">
        <v>0</v>
      </c>
      <c r="Z31" s="4">
        <v>0</v>
      </c>
      <c r="AA31" s="3">
        <f t="shared" si="6"/>
        <v>9528</v>
      </c>
      <c r="AB31" s="3">
        <f t="shared" si="6"/>
        <v>2430</v>
      </c>
      <c r="AC31" s="4"/>
      <c r="AE31" s="7" t="s">
        <v>16</v>
      </c>
      <c r="AF31" s="4">
        <f t="shared" ref="AF31:AQ31" si="8">IFERROR(B31/Q31, "N.A.")</f>
        <v>7415.6564292946341</v>
      </c>
      <c r="AG31" s="4">
        <f t="shared" si="8"/>
        <v>7013.4961439588687</v>
      </c>
      <c r="AH31" s="4" t="str">
        <f t="shared" si="8"/>
        <v>N.A.</v>
      </c>
      <c r="AI31" s="4" t="str">
        <f t="shared" si="8"/>
        <v>N.A.</v>
      </c>
      <c r="AJ31" s="4">
        <f t="shared" si="8"/>
        <v>8600</v>
      </c>
      <c r="AK31" s="4">
        <f t="shared" si="8"/>
        <v>13645.151033386328</v>
      </c>
      <c r="AL31" s="4">
        <f t="shared" si="8"/>
        <v>1975.8445747800586</v>
      </c>
      <c r="AM31" s="4">
        <f t="shared" si="8"/>
        <v>16125</v>
      </c>
      <c r="AN31" s="4" t="str">
        <f t="shared" si="8"/>
        <v>N.A.</v>
      </c>
      <c r="AO31" s="4" t="str">
        <f t="shared" si="8"/>
        <v>N.A.</v>
      </c>
      <c r="AP31" s="4">
        <f t="shared" si="8"/>
        <v>5492.6542821158691</v>
      </c>
      <c r="AQ31" s="4">
        <f t="shared" si="8"/>
        <v>9648.7345679012342</v>
      </c>
      <c r="AR31" s="4"/>
    </row>
    <row r="32" spans="1:44" ht="15.75" thickBot="1" x14ac:dyDescent="0.3">
      <c r="A32" s="8" t="s">
        <v>0</v>
      </c>
      <c r="B32" s="42">
        <f>B31+C31</f>
        <v>54858180</v>
      </c>
      <c r="C32" s="43"/>
      <c r="D32" s="42">
        <f>D31+E31</f>
        <v>0</v>
      </c>
      <c r="E32" s="43"/>
      <c r="F32" s="42">
        <f>F31+G31</f>
        <v>10234000</v>
      </c>
      <c r="G32" s="43"/>
      <c r="H32" s="42">
        <f>H31+I31</f>
        <v>10688255</v>
      </c>
      <c r="I32" s="43"/>
      <c r="J32" s="42">
        <f>J31+K31</f>
        <v>0</v>
      </c>
      <c r="K32" s="43"/>
      <c r="L32" s="5"/>
      <c r="M32" s="2"/>
      <c r="N32" s="1">
        <f>B32+D32+F32+H32+J32</f>
        <v>75780435</v>
      </c>
      <c r="P32" s="8" t="s">
        <v>0</v>
      </c>
      <c r="Q32" s="42">
        <f>Q31+R31</f>
        <v>7482</v>
      </c>
      <c r="R32" s="43"/>
      <c r="S32" s="42">
        <f>S31+T31</f>
        <v>0</v>
      </c>
      <c r="T32" s="43"/>
      <c r="U32" s="42">
        <f>U31+V31</f>
        <v>821</v>
      </c>
      <c r="V32" s="43"/>
      <c r="W32" s="42">
        <f>W31+X31</f>
        <v>3655</v>
      </c>
      <c r="X32" s="43"/>
      <c r="Y32" s="42">
        <f>Y31+Z31</f>
        <v>0</v>
      </c>
      <c r="Z32" s="43"/>
      <c r="AA32" s="5"/>
      <c r="AB32" s="2"/>
      <c r="AC32" s="1">
        <f>Q32+S32+U32+W32+Y32</f>
        <v>11958</v>
      </c>
      <c r="AE32" s="8" t="s">
        <v>0</v>
      </c>
      <c r="AF32" s="23">
        <f>IFERROR(B32/Q32,"N.A.")</f>
        <v>7332.0208500400959</v>
      </c>
      <c r="AG32" s="24"/>
      <c r="AH32" s="23" t="str">
        <f>IFERROR(D32/S32,"N.A.")</f>
        <v>N.A.</v>
      </c>
      <c r="AI32" s="24"/>
      <c r="AJ32" s="23">
        <f>IFERROR(F32/U32,"N.A.")</f>
        <v>12465.286236297199</v>
      </c>
      <c r="AK32" s="24"/>
      <c r="AL32" s="23">
        <f>IFERROR(H32/W32,"N.A.")</f>
        <v>2924.28317373461</v>
      </c>
      <c r="AM32" s="24"/>
      <c r="AN32" s="23" t="str">
        <f>IFERROR(J32/Y32,"N.A.")</f>
        <v>N.A.</v>
      </c>
      <c r="AO32" s="24"/>
      <c r="AP32" s="5"/>
      <c r="AQ32" s="2"/>
      <c r="AR32" s="4">
        <f>IFERROR(N32/AC32, "N.A.")</f>
        <v>6337.2165077772206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5" t="s">
        <v>1</v>
      </c>
      <c r="B35" s="28" t="s">
        <v>2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  <c r="N35" s="25" t="s">
        <v>0</v>
      </c>
      <c r="P35" s="25" t="s">
        <v>1</v>
      </c>
      <c r="Q35" s="28" t="s">
        <v>2</v>
      </c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30"/>
      <c r="AC35" s="25" t="s">
        <v>0</v>
      </c>
      <c r="AE35" s="25" t="s">
        <v>1</v>
      </c>
      <c r="AF35" s="28" t="s">
        <v>2</v>
      </c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0"/>
      <c r="AR35" s="25" t="s">
        <v>0</v>
      </c>
    </row>
    <row r="36" spans="1:44" ht="15" customHeight="1" x14ac:dyDescent="0.25">
      <c r="A36" s="26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6"/>
      <c r="P36" s="26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6"/>
      <c r="AE36" s="26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6"/>
    </row>
    <row r="37" spans="1:44" ht="15.75" customHeight="1" thickBot="1" x14ac:dyDescent="0.3">
      <c r="A37" s="26"/>
      <c r="B37" s="38" t="s">
        <v>8</v>
      </c>
      <c r="C37" s="39"/>
      <c r="D37" s="40" t="s">
        <v>9</v>
      </c>
      <c r="E37" s="41"/>
      <c r="F37" s="36"/>
      <c r="G37" s="37"/>
      <c r="H37" s="36"/>
      <c r="I37" s="37"/>
      <c r="J37" s="36"/>
      <c r="K37" s="37"/>
      <c r="L37" s="36"/>
      <c r="M37" s="37"/>
      <c r="N37" s="26"/>
      <c r="P37" s="26"/>
      <c r="Q37" s="38" t="s">
        <v>8</v>
      </c>
      <c r="R37" s="39"/>
      <c r="S37" s="40" t="s">
        <v>9</v>
      </c>
      <c r="T37" s="41"/>
      <c r="U37" s="36"/>
      <c r="V37" s="37"/>
      <c r="W37" s="36"/>
      <c r="X37" s="37"/>
      <c r="Y37" s="36"/>
      <c r="Z37" s="37"/>
      <c r="AA37" s="36"/>
      <c r="AB37" s="37"/>
      <c r="AC37" s="26"/>
      <c r="AE37" s="26"/>
      <c r="AF37" s="38" t="s">
        <v>8</v>
      </c>
      <c r="AG37" s="39"/>
      <c r="AH37" s="40" t="s">
        <v>9</v>
      </c>
      <c r="AI37" s="41"/>
      <c r="AJ37" s="36"/>
      <c r="AK37" s="37"/>
      <c r="AL37" s="36"/>
      <c r="AM37" s="37"/>
      <c r="AN37" s="36"/>
      <c r="AO37" s="37"/>
      <c r="AP37" s="36"/>
      <c r="AQ37" s="37"/>
      <c r="AR37" s="26"/>
    </row>
    <row r="38" spans="1:44" ht="15.75" customHeight="1" thickBot="1" x14ac:dyDescent="0.3">
      <c r="A38" s="27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7"/>
      <c r="P38" s="27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7"/>
      <c r="AE38" s="27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7"/>
    </row>
    <row r="39" spans="1:44" ht="15.75" customHeight="1" thickBot="1" x14ac:dyDescent="0.3">
      <c r="A39" s="6" t="s">
        <v>12</v>
      </c>
      <c r="B39" s="4">
        <v>1766400</v>
      </c>
      <c r="C39" s="4"/>
      <c r="D39" s="4"/>
      <c r="E39" s="4"/>
      <c r="F39" s="4"/>
      <c r="G39" s="4"/>
      <c r="H39" s="4">
        <v>1651200.0000000002</v>
      </c>
      <c r="I39" s="4"/>
      <c r="J39" s="4"/>
      <c r="K39" s="4"/>
      <c r="L39" s="3">
        <f t="shared" ref="L39:M43" si="9">B39+D39+F39+H39+J39</f>
        <v>3417600</v>
      </c>
      <c r="M39" s="3">
        <f t="shared" si="9"/>
        <v>0</v>
      </c>
      <c r="N39" s="4">
        <f>L39+M39</f>
        <v>3417600</v>
      </c>
      <c r="P39" s="6" t="s">
        <v>12</v>
      </c>
      <c r="Q39" s="4">
        <v>384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576</v>
      </c>
      <c r="X39" s="4">
        <v>0</v>
      </c>
      <c r="Y39" s="4">
        <v>0</v>
      </c>
      <c r="Z39" s="4">
        <v>0</v>
      </c>
      <c r="AA39" s="3">
        <f t="shared" ref="AA39:AB43" si="10">Q39+S39+U39+W39+Y39</f>
        <v>960</v>
      </c>
      <c r="AB39" s="3">
        <f t="shared" si="10"/>
        <v>0</v>
      </c>
      <c r="AC39" s="4">
        <f>AA39+AB39</f>
        <v>960</v>
      </c>
      <c r="AE39" s="6" t="s">
        <v>12</v>
      </c>
      <c r="AF39" s="4">
        <f t="shared" ref="AF39:AR42" si="11">IFERROR(B39/Q39, "N.A.")</f>
        <v>4600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2866.666666666667</v>
      </c>
      <c r="AM39" s="4" t="str">
        <f t="shared" si="11"/>
        <v>N.A.</v>
      </c>
      <c r="AN39" s="4" t="str">
        <f t="shared" si="11"/>
        <v>N.A.</v>
      </c>
      <c r="AO39" s="4" t="str">
        <f t="shared" si="11"/>
        <v>N.A.</v>
      </c>
      <c r="AP39" s="4">
        <f t="shared" si="11"/>
        <v>3560</v>
      </c>
      <c r="AQ39" s="4" t="str">
        <f t="shared" si="11"/>
        <v>N.A.</v>
      </c>
      <c r="AR39" s="4">
        <f t="shared" si="11"/>
        <v>3560</v>
      </c>
    </row>
    <row r="40" spans="1:44" ht="15.75" customHeight="1" thickBot="1" x14ac:dyDescent="0.3">
      <c r="A40" s="6" t="s">
        <v>13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0</v>
      </c>
      <c r="M40" s="3">
        <f t="shared" si="9"/>
        <v>0</v>
      </c>
      <c r="N40" s="4">
        <f>L40+M40</f>
        <v>0</v>
      </c>
      <c r="P40" s="6" t="s">
        <v>13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0</v>
      </c>
      <c r="AB40" s="3">
        <f t="shared" si="10"/>
        <v>0</v>
      </c>
      <c r="AC40" s="4">
        <f>AA40+AB40</f>
        <v>0</v>
      </c>
      <c r="AE40" s="6" t="s">
        <v>13</v>
      </c>
      <c r="AF40" s="4" t="str">
        <f t="shared" si="11"/>
        <v>N.A.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 t="str">
        <f t="shared" si="11"/>
        <v>N.A.</v>
      </c>
      <c r="AQ40" s="4" t="str">
        <f t="shared" si="11"/>
        <v>N.A.</v>
      </c>
      <c r="AR40" s="4" t="str">
        <f t="shared" si="11"/>
        <v>N.A.</v>
      </c>
    </row>
    <row r="41" spans="1:44" ht="15.75" customHeight="1" thickBot="1" x14ac:dyDescent="0.3">
      <c r="A41" s="6" t="s">
        <v>14</v>
      </c>
      <c r="B41" s="4">
        <v>2982540</v>
      </c>
      <c r="C41" s="4">
        <v>3543600</v>
      </c>
      <c r="D41" s="4"/>
      <c r="E41" s="4"/>
      <c r="F41" s="4"/>
      <c r="G41" s="4"/>
      <c r="H41" s="4"/>
      <c r="I41" s="4">
        <v>0</v>
      </c>
      <c r="J41" s="4"/>
      <c r="K41" s="4"/>
      <c r="L41" s="3">
        <f t="shared" si="9"/>
        <v>2982540</v>
      </c>
      <c r="M41" s="3">
        <f t="shared" si="9"/>
        <v>3543600</v>
      </c>
      <c r="N41" s="4">
        <f>L41+M41</f>
        <v>6526140</v>
      </c>
      <c r="P41" s="6" t="s">
        <v>14</v>
      </c>
      <c r="Q41" s="4">
        <v>629</v>
      </c>
      <c r="R41" s="4">
        <v>821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192</v>
      </c>
      <c r="Y41" s="4">
        <v>0</v>
      </c>
      <c r="Z41" s="4">
        <v>0</v>
      </c>
      <c r="AA41" s="3">
        <f t="shared" si="10"/>
        <v>629</v>
      </c>
      <c r="AB41" s="3">
        <f t="shared" si="10"/>
        <v>1013</v>
      </c>
      <c r="AC41" s="4">
        <f>AA41+AB41</f>
        <v>1642</v>
      </c>
      <c r="AE41" s="6" t="s">
        <v>14</v>
      </c>
      <c r="AF41" s="4">
        <f t="shared" si="11"/>
        <v>4741.717011128776</v>
      </c>
      <c r="AG41" s="4">
        <f t="shared" si="11"/>
        <v>4316.1997563946406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>
        <f t="shared" si="11"/>
        <v>0</v>
      </c>
      <c r="AN41" s="4" t="str">
        <f t="shared" si="11"/>
        <v>N.A.</v>
      </c>
      <c r="AO41" s="4" t="str">
        <f t="shared" si="11"/>
        <v>N.A.</v>
      </c>
      <c r="AP41" s="4">
        <f t="shared" si="11"/>
        <v>4741.717011128776</v>
      </c>
      <c r="AQ41" s="4">
        <f t="shared" si="11"/>
        <v>3498.1243830207304</v>
      </c>
      <c r="AR41" s="4">
        <f t="shared" si="11"/>
        <v>3974.5066991473814</v>
      </c>
    </row>
    <row r="42" spans="1:44" ht="15.75" customHeight="1" thickBot="1" x14ac:dyDescent="0.3">
      <c r="A42" s="6" t="s">
        <v>15</v>
      </c>
      <c r="B42" s="4">
        <v>1733760</v>
      </c>
      <c r="C42" s="4"/>
      <c r="D42" s="4"/>
      <c r="E42" s="4"/>
      <c r="F42" s="4"/>
      <c r="G42" s="4"/>
      <c r="H42" s="4">
        <v>833000</v>
      </c>
      <c r="I42" s="4"/>
      <c r="J42" s="4">
        <v>0</v>
      </c>
      <c r="K42" s="4"/>
      <c r="L42" s="3">
        <f t="shared" si="9"/>
        <v>2566760</v>
      </c>
      <c r="M42" s="3">
        <f t="shared" si="9"/>
        <v>0</v>
      </c>
      <c r="N42" s="4">
        <f>L42+M42</f>
        <v>2566760</v>
      </c>
      <c r="P42" s="6" t="s">
        <v>15</v>
      </c>
      <c r="Q42" s="4">
        <v>384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245</v>
      </c>
      <c r="X42" s="4">
        <v>0</v>
      </c>
      <c r="Y42" s="4">
        <v>192</v>
      </c>
      <c r="Z42" s="4">
        <v>0</v>
      </c>
      <c r="AA42" s="3">
        <f t="shared" si="10"/>
        <v>821</v>
      </c>
      <c r="AB42" s="3">
        <f t="shared" si="10"/>
        <v>0</v>
      </c>
      <c r="AC42" s="4">
        <f>AA42+AB42</f>
        <v>821</v>
      </c>
      <c r="AE42" s="6" t="s">
        <v>15</v>
      </c>
      <c r="AF42" s="4">
        <f t="shared" si="11"/>
        <v>4515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>
        <f t="shared" si="11"/>
        <v>3400</v>
      </c>
      <c r="AM42" s="4" t="str">
        <f t="shared" si="11"/>
        <v>N.A.</v>
      </c>
      <c r="AN42" s="4">
        <f t="shared" si="11"/>
        <v>0</v>
      </c>
      <c r="AO42" s="4" t="str">
        <f t="shared" si="11"/>
        <v>N.A.</v>
      </c>
      <c r="AP42" s="4">
        <f t="shared" si="11"/>
        <v>3126.3824604141291</v>
      </c>
      <c r="AQ42" s="4" t="str">
        <f t="shared" si="11"/>
        <v>N.A.</v>
      </c>
      <c r="AR42" s="4">
        <f t="shared" si="11"/>
        <v>3126.3824604141291</v>
      </c>
    </row>
    <row r="43" spans="1:44" ht="15.75" customHeight="1" thickBot="1" x14ac:dyDescent="0.3">
      <c r="A43" s="7" t="s">
        <v>16</v>
      </c>
      <c r="B43" s="4">
        <v>6482700</v>
      </c>
      <c r="C43" s="4">
        <v>3543600</v>
      </c>
      <c r="D43" s="4"/>
      <c r="E43" s="4"/>
      <c r="F43" s="4"/>
      <c r="G43" s="4"/>
      <c r="H43" s="4">
        <v>2484200</v>
      </c>
      <c r="I43" s="4">
        <v>0</v>
      </c>
      <c r="J43" s="4">
        <v>0</v>
      </c>
      <c r="K43" s="4"/>
      <c r="L43" s="3">
        <f t="shared" si="9"/>
        <v>8966900</v>
      </c>
      <c r="M43" s="3">
        <f t="shared" si="9"/>
        <v>3543600</v>
      </c>
      <c r="N43" s="4"/>
      <c r="P43" s="7" t="s">
        <v>16</v>
      </c>
      <c r="Q43" s="4">
        <v>1397</v>
      </c>
      <c r="R43" s="4">
        <v>821</v>
      </c>
      <c r="S43" s="4">
        <v>0</v>
      </c>
      <c r="T43" s="4">
        <v>0</v>
      </c>
      <c r="U43" s="4">
        <v>0</v>
      </c>
      <c r="V43" s="4">
        <v>0</v>
      </c>
      <c r="W43" s="4">
        <v>821</v>
      </c>
      <c r="X43" s="4">
        <v>192</v>
      </c>
      <c r="Y43" s="4">
        <v>192</v>
      </c>
      <c r="Z43" s="4">
        <v>0</v>
      </c>
      <c r="AA43" s="3">
        <f t="shared" si="10"/>
        <v>2410</v>
      </c>
      <c r="AB43" s="3">
        <f t="shared" si="10"/>
        <v>1013</v>
      </c>
      <c r="AC43" s="4"/>
      <c r="AE43" s="7" t="s">
        <v>16</v>
      </c>
      <c r="AF43" s="4">
        <f t="shared" ref="AF43:AQ43" si="12">IFERROR(B43/Q43, "N.A.")</f>
        <v>4640.4438081603439</v>
      </c>
      <c r="AG43" s="4">
        <f t="shared" si="12"/>
        <v>4316.1997563946406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>
        <f t="shared" si="12"/>
        <v>3025.8221680876977</v>
      </c>
      <c r="AM43" s="4">
        <f t="shared" si="12"/>
        <v>0</v>
      </c>
      <c r="AN43" s="4">
        <f t="shared" si="12"/>
        <v>0</v>
      </c>
      <c r="AO43" s="4" t="str">
        <f t="shared" si="12"/>
        <v>N.A.</v>
      </c>
      <c r="AP43" s="4">
        <f t="shared" si="12"/>
        <v>3720.7053941908712</v>
      </c>
      <c r="AQ43" s="4">
        <f t="shared" si="12"/>
        <v>3498.1243830207304</v>
      </c>
      <c r="AR43" s="4"/>
    </row>
    <row r="44" spans="1:44" ht="15.75" thickBot="1" x14ac:dyDescent="0.3">
      <c r="A44" s="8" t="s">
        <v>0</v>
      </c>
      <c r="B44" s="42">
        <f>B43+C43</f>
        <v>10026300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2484200</v>
      </c>
      <c r="I44" s="43"/>
      <c r="J44" s="42">
        <f>J43+K43</f>
        <v>0</v>
      </c>
      <c r="K44" s="43"/>
      <c r="L44" s="5"/>
      <c r="M44" s="2"/>
      <c r="N44" s="1">
        <f>B44+D44+F44+H44+J44</f>
        <v>12510500</v>
      </c>
      <c r="P44" s="8" t="s">
        <v>0</v>
      </c>
      <c r="Q44" s="42">
        <f>Q43+R43</f>
        <v>2218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1013</v>
      </c>
      <c r="X44" s="43"/>
      <c r="Y44" s="42">
        <f>Y43+Z43</f>
        <v>192</v>
      </c>
      <c r="Z44" s="43"/>
      <c r="AA44" s="5"/>
      <c r="AB44" s="2"/>
      <c r="AC44" s="1">
        <f>Q44+S44+U44+W44+Y44</f>
        <v>3423</v>
      </c>
      <c r="AE44" s="8" t="s">
        <v>0</v>
      </c>
      <c r="AF44" s="23">
        <f>IFERROR(B44/Q44,"N.A.")</f>
        <v>4520.423805229937</v>
      </c>
      <c r="AG44" s="24"/>
      <c r="AH44" s="23" t="str">
        <f>IFERROR(D44/S44,"N.A.")</f>
        <v>N.A.</v>
      </c>
      <c r="AI44" s="24"/>
      <c r="AJ44" s="23" t="str">
        <f>IFERROR(F44/U44,"N.A.")</f>
        <v>N.A.</v>
      </c>
      <c r="AK44" s="24"/>
      <c r="AL44" s="23">
        <f>IFERROR(H44/W44,"N.A.")</f>
        <v>2452.3198420533072</v>
      </c>
      <c r="AM44" s="24"/>
      <c r="AN44" s="23">
        <f>IFERROR(J44/Y44,"N.A.")</f>
        <v>0</v>
      </c>
      <c r="AO44" s="24"/>
      <c r="AP44" s="5"/>
      <c r="AQ44" s="2"/>
      <c r="AR44" s="4">
        <f>IFERROR(N44/AC44, "N.A.")</f>
        <v>3654.8349401110136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45440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5" t="s">
        <v>1</v>
      </c>
      <c r="B11" s="28" t="s">
        <v>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5" t="s">
        <v>0</v>
      </c>
      <c r="P11" s="25" t="s">
        <v>1</v>
      </c>
      <c r="Q11" s="28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0"/>
      <c r="AC11" s="25" t="s">
        <v>0</v>
      </c>
      <c r="AE11" s="25" t="s">
        <v>1</v>
      </c>
      <c r="AF11" s="28" t="s">
        <v>2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30"/>
      <c r="AR11" s="25" t="s">
        <v>0</v>
      </c>
    </row>
    <row r="12" spans="1:44" ht="15" customHeight="1" x14ac:dyDescent="0.25">
      <c r="A12" s="26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6"/>
      <c r="P12" s="26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6"/>
      <c r="AE12" s="26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6"/>
    </row>
    <row r="13" spans="1:44" ht="15.75" customHeight="1" thickBot="1" x14ac:dyDescent="0.3">
      <c r="A13" s="26"/>
      <c r="B13" s="38" t="s">
        <v>8</v>
      </c>
      <c r="C13" s="39"/>
      <c r="D13" s="40" t="s">
        <v>9</v>
      </c>
      <c r="E13" s="41"/>
      <c r="F13" s="36"/>
      <c r="G13" s="37"/>
      <c r="H13" s="36"/>
      <c r="I13" s="37"/>
      <c r="J13" s="36"/>
      <c r="K13" s="37"/>
      <c r="L13" s="36"/>
      <c r="M13" s="37"/>
      <c r="N13" s="26"/>
      <c r="P13" s="26"/>
      <c r="Q13" s="38" t="s">
        <v>8</v>
      </c>
      <c r="R13" s="39"/>
      <c r="S13" s="40" t="s">
        <v>9</v>
      </c>
      <c r="T13" s="41"/>
      <c r="U13" s="36"/>
      <c r="V13" s="37"/>
      <c r="W13" s="36"/>
      <c r="X13" s="37"/>
      <c r="Y13" s="36"/>
      <c r="Z13" s="37"/>
      <c r="AA13" s="36"/>
      <c r="AB13" s="37"/>
      <c r="AC13" s="26"/>
      <c r="AE13" s="26"/>
      <c r="AF13" s="38" t="s">
        <v>8</v>
      </c>
      <c r="AG13" s="39"/>
      <c r="AH13" s="40" t="s">
        <v>9</v>
      </c>
      <c r="AI13" s="41"/>
      <c r="AJ13" s="36"/>
      <c r="AK13" s="37"/>
      <c r="AL13" s="36"/>
      <c r="AM13" s="37"/>
      <c r="AN13" s="36"/>
      <c r="AO13" s="37"/>
      <c r="AP13" s="36"/>
      <c r="AQ13" s="37"/>
      <c r="AR13" s="26"/>
    </row>
    <row r="14" spans="1:44" ht="15.75" customHeight="1" thickBot="1" x14ac:dyDescent="0.3">
      <c r="A14" s="27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7"/>
      <c r="P14" s="27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7"/>
      <c r="AE14" s="27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7"/>
    </row>
    <row r="15" spans="1:44" ht="15.75" customHeight="1" thickBot="1" x14ac:dyDescent="0.3">
      <c r="A15" s="6" t="s">
        <v>12</v>
      </c>
      <c r="B15" s="4">
        <v>70871950.000000015</v>
      </c>
      <c r="C15" s="4"/>
      <c r="D15" s="4">
        <v>38826480</v>
      </c>
      <c r="E15" s="4"/>
      <c r="F15" s="4">
        <v>37465854.999999993</v>
      </c>
      <c r="G15" s="4"/>
      <c r="H15" s="4">
        <v>160244516.00000003</v>
      </c>
      <c r="I15" s="4"/>
      <c r="J15" s="4">
        <v>0</v>
      </c>
      <c r="K15" s="4"/>
      <c r="L15" s="3">
        <f t="shared" ref="L15:M18" si="0">B15+D15+F15+H15+J15</f>
        <v>307408801</v>
      </c>
      <c r="M15" s="3">
        <f t="shared" si="0"/>
        <v>0</v>
      </c>
      <c r="N15" s="4">
        <f>L15+M15</f>
        <v>307408801</v>
      </c>
      <c r="P15" s="6" t="s">
        <v>12</v>
      </c>
      <c r="Q15" s="4">
        <v>6586</v>
      </c>
      <c r="R15" s="4">
        <v>0</v>
      </c>
      <c r="S15" s="4">
        <v>3222</v>
      </c>
      <c r="T15" s="4">
        <v>0</v>
      </c>
      <c r="U15" s="4">
        <v>3318</v>
      </c>
      <c r="V15" s="4">
        <v>0</v>
      </c>
      <c r="W15" s="4">
        <v>18910</v>
      </c>
      <c r="X15" s="4">
        <v>0</v>
      </c>
      <c r="Y15" s="4">
        <v>2558</v>
      </c>
      <c r="Z15" s="4">
        <v>0</v>
      </c>
      <c r="AA15" s="3">
        <f t="shared" ref="AA15:AB19" si="1">Q15+S15+U15+W15+Y15</f>
        <v>34594</v>
      </c>
      <c r="AB15" s="3">
        <f t="shared" si="1"/>
        <v>0</v>
      </c>
      <c r="AC15" s="4">
        <f>AA15+AB15</f>
        <v>34594</v>
      </c>
      <c r="AE15" s="6" t="s">
        <v>12</v>
      </c>
      <c r="AF15" s="4">
        <f t="shared" ref="AF15:AR18" si="2">IFERROR(B15/Q15, "N.A.")</f>
        <v>10761.000607348924</v>
      </c>
      <c r="AG15" s="4" t="str">
        <f t="shared" si="2"/>
        <v>N.A.</v>
      </c>
      <c r="AH15" s="4">
        <f t="shared" si="2"/>
        <v>12050.428305400372</v>
      </c>
      <c r="AI15" s="4" t="str">
        <f t="shared" si="2"/>
        <v>N.A.</v>
      </c>
      <c r="AJ15" s="4">
        <f t="shared" si="2"/>
        <v>11291.698312236285</v>
      </c>
      <c r="AK15" s="4" t="str">
        <f t="shared" si="2"/>
        <v>N.A.</v>
      </c>
      <c r="AL15" s="4">
        <f t="shared" si="2"/>
        <v>8474.0621893178231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8886.1883852691226</v>
      </c>
      <c r="AQ15" s="4" t="str">
        <f t="shared" si="2"/>
        <v>N.A.</v>
      </c>
      <c r="AR15" s="4">
        <f t="shared" si="2"/>
        <v>8886.1883852691226</v>
      </c>
    </row>
    <row r="16" spans="1:44" ht="15.75" customHeight="1" thickBot="1" x14ac:dyDescent="0.3">
      <c r="A16" s="6" t="s">
        <v>13</v>
      </c>
      <c r="B16" s="4">
        <v>25610467.000000007</v>
      </c>
      <c r="C16" s="4"/>
      <c r="D16" s="4"/>
      <c r="E16" s="4"/>
      <c r="F16" s="4"/>
      <c r="G16" s="4"/>
      <c r="H16" s="4"/>
      <c r="I16" s="4"/>
      <c r="J16" s="4"/>
      <c r="K16" s="4"/>
      <c r="L16" s="3">
        <f t="shared" si="0"/>
        <v>25610467.000000007</v>
      </c>
      <c r="M16" s="3">
        <f t="shared" si="0"/>
        <v>0</v>
      </c>
      <c r="N16" s="4">
        <f>L16+M16</f>
        <v>25610467.000000007</v>
      </c>
      <c r="P16" s="6" t="s">
        <v>13</v>
      </c>
      <c r="Q16" s="4">
        <v>5324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5324</v>
      </c>
      <c r="AB16" s="3">
        <f t="shared" si="1"/>
        <v>0</v>
      </c>
      <c r="AC16" s="4">
        <f>AA16+AB16</f>
        <v>5324</v>
      </c>
      <c r="AE16" s="6" t="s">
        <v>13</v>
      </c>
      <c r="AF16" s="4">
        <f t="shared" si="2"/>
        <v>4810.380728775358</v>
      </c>
      <c r="AG16" s="4" t="str">
        <f t="shared" si="2"/>
        <v>N.A.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4810.380728775358</v>
      </c>
      <c r="AQ16" s="4" t="str">
        <f t="shared" si="2"/>
        <v>N.A.</v>
      </c>
      <c r="AR16" s="4">
        <f t="shared" si="2"/>
        <v>4810.380728775358</v>
      </c>
    </row>
    <row r="17" spans="1:44" ht="15.75" customHeight="1" thickBot="1" x14ac:dyDescent="0.3">
      <c r="A17" s="6" t="s">
        <v>14</v>
      </c>
      <c r="B17" s="4">
        <v>181196469.99999988</v>
      </c>
      <c r="C17" s="4">
        <v>707623540.00000012</v>
      </c>
      <c r="D17" s="4">
        <v>93027949.999999985</v>
      </c>
      <c r="E17" s="4">
        <v>8665350</v>
      </c>
      <c r="F17" s="4"/>
      <c r="G17" s="4">
        <v>38497900.000000007</v>
      </c>
      <c r="H17" s="4"/>
      <c r="I17" s="4">
        <v>34233280.000000007</v>
      </c>
      <c r="J17" s="4">
        <v>0</v>
      </c>
      <c r="K17" s="4"/>
      <c r="L17" s="3">
        <f t="shared" si="0"/>
        <v>274224419.99999988</v>
      </c>
      <c r="M17" s="3">
        <f t="shared" si="0"/>
        <v>789020070.00000012</v>
      </c>
      <c r="N17" s="4">
        <f>L17+M17</f>
        <v>1063244490</v>
      </c>
      <c r="P17" s="6" t="s">
        <v>14</v>
      </c>
      <c r="Q17" s="4">
        <v>18941</v>
      </c>
      <c r="R17" s="4">
        <v>73412</v>
      </c>
      <c r="S17" s="4">
        <v>6481</v>
      </c>
      <c r="T17" s="4">
        <v>463</v>
      </c>
      <c r="U17" s="4">
        <v>0</v>
      </c>
      <c r="V17" s="4">
        <v>4551</v>
      </c>
      <c r="W17" s="4">
        <v>0</v>
      </c>
      <c r="X17" s="4">
        <v>3931</v>
      </c>
      <c r="Y17" s="4">
        <v>1901</v>
      </c>
      <c r="Z17" s="4">
        <v>0</v>
      </c>
      <c r="AA17" s="3">
        <f t="shared" si="1"/>
        <v>27323</v>
      </c>
      <c r="AB17" s="3">
        <f t="shared" si="1"/>
        <v>82357</v>
      </c>
      <c r="AC17" s="4">
        <f>AA17+AB17</f>
        <v>109680</v>
      </c>
      <c r="AE17" s="6" t="s">
        <v>14</v>
      </c>
      <c r="AF17" s="4">
        <f t="shared" si="2"/>
        <v>9566.3623884694516</v>
      </c>
      <c r="AG17" s="4">
        <f t="shared" si="2"/>
        <v>9639.0718138723932</v>
      </c>
      <c r="AH17" s="4">
        <f t="shared" si="2"/>
        <v>14353.950007714857</v>
      </c>
      <c r="AI17" s="4">
        <f t="shared" si="2"/>
        <v>18715.658747300215</v>
      </c>
      <c r="AJ17" s="4" t="str">
        <f t="shared" si="2"/>
        <v>N.A.</v>
      </c>
      <c r="AK17" s="4">
        <f t="shared" si="2"/>
        <v>8459.2177543397065</v>
      </c>
      <c r="AL17" s="4" t="str">
        <f t="shared" si="2"/>
        <v>N.A.</v>
      </c>
      <c r="AM17" s="4">
        <f t="shared" si="2"/>
        <v>8708.5423556346996</v>
      </c>
      <c r="AN17" s="4">
        <f t="shared" si="2"/>
        <v>0</v>
      </c>
      <c r="AO17" s="4" t="str">
        <f t="shared" si="2"/>
        <v>N.A.</v>
      </c>
      <c r="AP17" s="4">
        <f t="shared" si="2"/>
        <v>10036.394978589462</v>
      </c>
      <c r="AQ17" s="4">
        <f t="shared" si="2"/>
        <v>9580.4858117707063</v>
      </c>
      <c r="AR17" s="4">
        <f t="shared" si="2"/>
        <v>9694.0599015317293</v>
      </c>
    </row>
    <row r="18" spans="1:44" ht="15.75" customHeight="1" thickBot="1" x14ac:dyDescent="0.3">
      <c r="A18" s="6" t="s">
        <v>15</v>
      </c>
      <c r="B18" s="4"/>
      <c r="C18" s="4"/>
      <c r="D18" s="4"/>
      <c r="E18" s="4"/>
      <c r="F18" s="4"/>
      <c r="G18" s="4"/>
      <c r="H18" s="4">
        <v>847100</v>
      </c>
      <c r="I18" s="4"/>
      <c r="J18" s="4"/>
      <c r="K18" s="4"/>
      <c r="L18" s="3">
        <f t="shared" si="0"/>
        <v>847100</v>
      </c>
      <c r="M18" s="3">
        <f t="shared" si="0"/>
        <v>0</v>
      </c>
      <c r="N18" s="4">
        <f>L18+M18</f>
        <v>847100</v>
      </c>
      <c r="P18" s="6" t="s">
        <v>15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197</v>
      </c>
      <c r="X18" s="4">
        <v>0</v>
      </c>
      <c r="Y18" s="4">
        <v>0</v>
      </c>
      <c r="Z18" s="4">
        <v>0</v>
      </c>
      <c r="AA18" s="3">
        <f t="shared" si="1"/>
        <v>197</v>
      </c>
      <c r="AB18" s="3">
        <f t="shared" si="1"/>
        <v>0</v>
      </c>
      <c r="AC18" s="4">
        <f>AA18+AB18</f>
        <v>197</v>
      </c>
      <c r="AE18" s="6" t="s">
        <v>15</v>
      </c>
      <c r="AF18" s="4" t="str">
        <f t="shared" si="2"/>
        <v>N.A.</v>
      </c>
      <c r="AG18" s="4" t="str">
        <f t="shared" si="2"/>
        <v>N.A.</v>
      </c>
      <c r="AH18" s="4" t="str">
        <f t="shared" si="2"/>
        <v>N.A.</v>
      </c>
      <c r="AI18" s="4" t="str">
        <f t="shared" si="2"/>
        <v>N.A.</v>
      </c>
      <c r="AJ18" s="4" t="str">
        <f t="shared" si="2"/>
        <v>N.A.</v>
      </c>
      <c r="AK18" s="4" t="str">
        <f t="shared" si="2"/>
        <v>N.A.</v>
      </c>
      <c r="AL18" s="4">
        <f t="shared" si="2"/>
        <v>4300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4300</v>
      </c>
      <c r="AQ18" s="4" t="str">
        <f t="shared" si="2"/>
        <v>N.A.</v>
      </c>
      <c r="AR18" s="4">
        <f t="shared" si="2"/>
        <v>4300</v>
      </c>
    </row>
    <row r="19" spans="1:44" ht="15.75" customHeight="1" thickBot="1" x14ac:dyDescent="0.3">
      <c r="A19" s="7" t="s">
        <v>16</v>
      </c>
      <c r="B19" s="4">
        <v>277678887</v>
      </c>
      <c r="C19" s="4">
        <v>707623540.00000012</v>
      </c>
      <c r="D19" s="4">
        <v>131854430.00000001</v>
      </c>
      <c r="E19" s="4">
        <v>8665350</v>
      </c>
      <c r="F19" s="4">
        <v>37465854.999999993</v>
      </c>
      <c r="G19" s="4">
        <v>38497900.000000007</v>
      </c>
      <c r="H19" s="4">
        <v>161091616.00000003</v>
      </c>
      <c r="I19" s="4">
        <v>34233280.000000007</v>
      </c>
      <c r="J19" s="4">
        <v>0</v>
      </c>
      <c r="K19" s="4"/>
      <c r="L19" s="3">
        <f t="shared" ref="L19:M19" si="3">SUM(L15:L18)</f>
        <v>608090787.99999988</v>
      </c>
      <c r="M19" s="3">
        <f t="shared" si="3"/>
        <v>789020070.00000012</v>
      </c>
      <c r="N19" s="4"/>
      <c r="P19" s="7" t="s">
        <v>16</v>
      </c>
      <c r="Q19" s="4">
        <v>30851</v>
      </c>
      <c r="R19" s="4">
        <v>73412</v>
      </c>
      <c r="S19" s="4">
        <v>9703</v>
      </c>
      <c r="T19" s="4">
        <v>463</v>
      </c>
      <c r="U19" s="4">
        <v>3318</v>
      </c>
      <c r="V19" s="4">
        <v>4551</v>
      </c>
      <c r="W19" s="4">
        <v>19107</v>
      </c>
      <c r="X19" s="4">
        <v>3931</v>
      </c>
      <c r="Y19" s="4">
        <v>4459</v>
      </c>
      <c r="Z19" s="4">
        <v>0</v>
      </c>
      <c r="AA19" s="3">
        <f t="shared" si="1"/>
        <v>67438</v>
      </c>
      <c r="AB19" s="3">
        <f t="shared" si="1"/>
        <v>82357</v>
      </c>
      <c r="AC19" s="4"/>
      <c r="AE19" s="7" t="s">
        <v>16</v>
      </c>
      <c r="AF19" s="4">
        <f t="shared" ref="AF19:AQ19" si="4">IFERROR(B19/Q19, "N.A.")</f>
        <v>9000.644614437133</v>
      </c>
      <c r="AG19" s="4">
        <f t="shared" si="4"/>
        <v>9639.0718138723932</v>
      </c>
      <c r="AH19" s="4">
        <f t="shared" si="4"/>
        <v>13589.037411109968</v>
      </c>
      <c r="AI19" s="4">
        <f t="shared" si="4"/>
        <v>18715.658747300215</v>
      </c>
      <c r="AJ19" s="4">
        <f t="shared" si="4"/>
        <v>11291.698312236285</v>
      </c>
      <c r="AK19" s="4">
        <f t="shared" si="4"/>
        <v>8459.2177543397065</v>
      </c>
      <c r="AL19" s="4">
        <f t="shared" si="4"/>
        <v>8431.0261160831124</v>
      </c>
      <c r="AM19" s="4">
        <f t="shared" si="4"/>
        <v>8708.5423556346996</v>
      </c>
      <c r="AN19" s="4">
        <f t="shared" si="4"/>
        <v>0</v>
      </c>
      <c r="AO19" s="4" t="str">
        <f t="shared" si="4"/>
        <v>N.A.</v>
      </c>
      <c r="AP19" s="4">
        <f t="shared" si="4"/>
        <v>9017.0347281947852</v>
      </c>
      <c r="AQ19" s="4">
        <f t="shared" si="4"/>
        <v>9580.4858117707063</v>
      </c>
      <c r="AR19" s="4"/>
    </row>
    <row r="20" spans="1:44" ht="15.75" thickBot="1" x14ac:dyDescent="0.3">
      <c r="A20" s="8" t="s">
        <v>0</v>
      </c>
      <c r="B20" s="42">
        <f>B19+C19</f>
        <v>985302427.00000012</v>
      </c>
      <c r="C20" s="43"/>
      <c r="D20" s="42">
        <f>D19+E19</f>
        <v>140519780</v>
      </c>
      <c r="E20" s="43"/>
      <c r="F20" s="42">
        <f>F19+G19</f>
        <v>75963755</v>
      </c>
      <c r="G20" s="43"/>
      <c r="H20" s="42">
        <f>H19+I19</f>
        <v>195324896.00000003</v>
      </c>
      <c r="I20" s="43"/>
      <c r="J20" s="42">
        <f>J19+K19</f>
        <v>0</v>
      </c>
      <c r="K20" s="43"/>
      <c r="L20" s="5"/>
      <c r="M20" s="2"/>
      <c r="N20" s="1">
        <f>B20+D20+F20+H20+J20</f>
        <v>1397110858</v>
      </c>
      <c r="P20" s="8" t="s">
        <v>0</v>
      </c>
      <c r="Q20" s="42">
        <f>Q19+R19</f>
        <v>104263</v>
      </c>
      <c r="R20" s="43"/>
      <c r="S20" s="42">
        <f>S19+T19</f>
        <v>10166</v>
      </c>
      <c r="T20" s="43"/>
      <c r="U20" s="42">
        <f>U19+V19</f>
        <v>7869</v>
      </c>
      <c r="V20" s="43"/>
      <c r="W20" s="42">
        <f>W19+X19</f>
        <v>23038</v>
      </c>
      <c r="X20" s="43"/>
      <c r="Y20" s="42">
        <f>Y19+Z19</f>
        <v>4459</v>
      </c>
      <c r="Z20" s="43"/>
      <c r="AA20" s="5"/>
      <c r="AB20" s="2"/>
      <c r="AC20" s="1">
        <f>Q20+S20+U20+W20+Y20</f>
        <v>149795</v>
      </c>
      <c r="AE20" s="8" t="s">
        <v>0</v>
      </c>
      <c r="AF20" s="23">
        <f>IFERROR(B20/Q20,"N.A.")</f>
        <v>9450.1637877291087</v>
      </c>
      <c r="AG20" s="24"/>
      <c r="AH20" s="23">
        <f>IFERROR(D20/S20,"N.A.")</f>
        <v>13822.52409994098</v>
      </c>
      <c r="AI20" s="24"/>
      <c r="AJ20" s="23">
        <f>IFERROR(F20/U20,"N.A.")</f>
        <v>9653.546193925531</v>
      </c>
      <c r="AK20" s="24"/>
      <c r="AL20" s="23">
        <f>IFERROR(H20/W20,"N.A.")</f>
        <v>8478.379025957116</v>
      </c>
      <c r="AM20" s="24"/>
      <c r="AN20" s="23">
        <f>IFERROR(J20/Y20,"N.A.")</f>
        <v>0</v>
      </c>
      <c r="AO20" s="24"/>
      <c r="AP20" s="5"/>
      <c r="AQ20" s="2"/>
      <c r="AR20" s="4">
        <f>IFERROR(N20/AC20, "N.A.")</f>
        <v>9326.8190393537843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5" t="s">
        <v>1</v>
      </c>
      <c r="B23" s="28" t="s">
        <v>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25" t="s">
        <v>0</v>
      </c>
      <c r="P23" s="25" t="s">
        <v>1</v>
      </c>
      <c r="Q23" s="28" t="s">
        <v>2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0"/>
      <c r="AC23" s="25" t="s">
        <v>0</v>
      </c>
      <c r="AE23" s="25" t="s">
        <v>1</v>
      </c>
      <c r="AF23" s="28" t="s">
        <v>2</v>
      </c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0"/>
      <c r="AR23" s="25" t="s">
        <v>0</v>
      </c>
    </row>
    <row r="24" spans="1:44" ht="15" customHeight="1" x14ac:dyDescent="0.25">
      <c r="A24" s="26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6"/>
      <c r="P24" s="26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6"/>
      <c r="AE24" s="26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6"/>
    </row>
    <row r="25" spans="1:44" ht="15.75" customHeight="1" thickBot="1" x14ac:dyDescent="0.3">
      <c r="A25" s="26"/>
      <c r="B25" s="38" t="s">
        <v>8</v>
      </c>
      <c r="C25" s="39"/>
      <c r="D25" s="40" t="s">
        <v>9</v>
      </c>
      <c r="E25" s="41"/>
      <c r="F25" s="36"/>
      <c r="G25" s="37"/>
      <c r="H25" s="36"/>
      <c r="I25" s="37"/>
      <c r="J25" s="36"/>
      <c r="K25" s="37"/>
      <c r="L25" s="36"/>
      <c r="M25" s="37"/>
      <c r="N25" s="26"/>
      <c r="P25" s="26"/>
      <c r="Q25" s="38" t="s">
        <v>8</v>
      </c>
      <c r="R25" s="39"/>
      <c r="S25" s="40" t="s">
        <v>9</v>
      </c>
      <c r="T25" s="41"/>
      <c r="U25" s="36"/>
      <c r="V25" s="37"/>
      <c r="W25" s="36"/>
      <c r="X25" s="37"/>
      <c r="Y25" s="36"/>
      <c r="Z25" s="37"/>
      <c r="AA25" s="36"/>
      <c r="AB25" s="37"/>
      <c r="AC25" s="26"/>
      <c r="AE25" s="26"/>
      <c r="AF25" s="38" t="s">
        <v>8</v>
      </c>
      <c r="AG25" s="39"/>
      <c r="AH25" s="40" t="s">
        <v>9</v>
      </c>
      <c r="AI25" s="41"/>
      <c r="AJ25" s="36"/>
      <c r="AK25" s="37"/>
      <c r="AL25" s="36"/>
      <c r="AM25" s="37"/>
      <c r="AN25" s="36"/>
      <c r="AO25" s="37"/>
      <c r="AP25" s="36"/>
      <c r="AQ25" s="37"/>
      <c r="AR25" s="26"/>
    </row>
    <row r="26" spans="1:44" ht="15.75" customHeight="1" thickBot="1" x14ac:dyDescent="0.3">
      <c r="A26" s="27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7"/>
      <c r="P26" s="27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7"/>
      <c r="AE26" s="27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7"/>
    </row>
    <row r="27" spans="1:44" ht="15.75" customHeight="1" thickBot="1" x14ac:dyDescent="0.3">
      <c r="A27" s="6" t="s">
        <v>12</v>
      </c>
      <c r="B27" s="4">
        <v>65039070.000000007</v>
      </c>
      <c r="C27" s="4"/>
      <c r="D27" s="4">
        <v>34724280</v>
      </c>
      <c r="E27" s="4"/>
      <c r="F27" s="4">
        <v>25529355</v>
      </c>
      <c r="G27" s="4"/>
      <c r="H27" s="4">
        <v>104812390</v>
      </c>
      <c r="I27" s="4"/>
      <c r="J27" s="4">
        <v>0</v>
      </c>
      <c r="K27" s="4"/>
      <c r="L27" s="3">
        <f t="shared" ref="L27:M31" si="5">B27+D27+F27+H27+J27</f>
        <v>230105095</v>
      </c>
      <c r="M27" s="3">
        <f t="shared" si="5"/>
        <v>0</v>
      </c>
      <c r="N27" s="4">
        <f>L27+M27</f>
        <v>230105095</v>
      </c>
      <c r="P27" s="6" t="s">
        <v>12</v>
      </c>
      <c r="Q27" s="4">
        <v>5362</v>
      </c>
      <c r="R27" s="4">
        <v>0</v>
      </c>
      <c r="S27" s="4">
        <v>2862</v>
      </c>
      <c r="T27" s="4">
        <v>0</v>
      </c>
      <c r="U27" s="4">
        <v>2050</v>
      </c>
      <c r="V27" s="4">
        <v>0</v>
      </c>
      <c r="W27" s="4">
        <v>7895</v>
      </c>
      <c r="X27" s="4">
        <v>0</v>
      </c>
      <c r="Y27" s="4">
        <v>563</v>
      </c>
      <c r="Z27" s="4">
        <v>0</v>
      </c>
      <c r="AA27" s="3">
        <f t="shared" ref="AA27:AB31" si="6">Q27+S27+U27+W27+Y27</f>
        <v>18732</v>
      </c>
      <c r="AB27" s="3">
        <f t="shared" si="6"/>
        <v>0</v>
      </c>
      <c r="AC27" s="4">
        <f>AA27+AB27</f>
        <v>18732</v>
      </c>
      <c r="AE27" s="6" t="s">
        <v>12</v>
      </c>
      <c r="AF27" s="4">
        <f t="shared" ref="AF27:AR30" si="7">IFERROR(B27/Q27, "N.A.")</f>
        <v>12129.628869824694</v>
      </c>
      <c r="AG27" s="4" t="str">
        <f t="shared" si="7"/>
        <v>N.A.</v>
      </c>
      <c r="AH27" s="4">
        <f t="shared" si="7"/>
        <v>12132.872117400419</v>
      </c>
      <c r="AI27" s="4" t="str">
        <f t="shared" si="7"/>
        <v>N.A.</v>
      </c>
      <c r="AJ27" s="4">
        <f t="shared" si="7"/>
        <v>12453.343902439025</v>
      </c>
      <c r="AK27" s="4" t="str">
        <f t="shared" si="7"/>
        <v>N.A.</v>
      </c>
      <c r="AL27" s="4">
        <f t="shared" si="7"/>
        <v>13275.793540215325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12284.064435191116</v>
      </c>
      <c r="AQ27" s="4" t="str">
        <f t="shared" si="7"/>
        <v>N.A.</v>
      </c>
      <c r="AR27" s="4">
        <f t="shared" si="7"/>
        <v>12284.064435191116</v>
      </c>
    </row>
    <row r="28" spans="1:44" ht="15.75" customHeight="1" thickBot="1" x14ac:dyDescent="0.3">
      <c r="A28" s="6" t="s">
        <v>13</v>
      </c>
      <c r="B28" s="4">
        <v>3178120</v>
      </c>
      <c r="C28" s="4"/>
      <c r="D28" s="4"/>
      <c r="E28" s="4"/>
      <c r="F28" s="4"/>
      <c r="G28" s="4"/>
      <c r="H28" s="4"/>
      <c r="I28" s="4"/>
      <c r="J28" s="4"/>
      <c r="K28" s="4"/>
      <c r="L28" s="3">
        <f t="shared" si="5"/>
        <v>3178120</v>
      </c>
      <c r="M28" s="3">
        <f t="shared" si="5"/>
        <v>0</v>
      </c>
      <c r="N28" s="4">
        <f>L28+M28</f>
        <v>3178120</v>
      </c>
      <c r="P28" s="6" t="s">
        <v>13</v>
      </c>
      <c r="Q28" s="4">
        <v>459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459</v>
      </c>
      <c r="AB28" s="3">
        <f t="shared" si="6"/>
        <v>0</v>
      </c>
      <c r="AC28" s="4">
        <f>AA28+AB28</f>
        <v>459</v>
      </c>
      <c r="AE28" s="6" t="s">
        <v>13</v>
      </c>
      <c r="AF28" s="4">
        <f t="shared" si="7"/>
        <v>6924.0087145969501</v>
      </c>
      <c r="AG28" s="4" t="str">
        <f t="shared" si="7"/>
        <v>N.A.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6924.0087145969501</v>
      </c>
      <c r="AQ28" s="4" t="str">
        <f t="shared" si="7"/>
        <v>N.A.</v>
      </c>
      <c r="AR28" s="4">
        <f t="shared" si="7"/>
        <v>6924.0087145969501</v>
      </c>
    </row>
    <row r="29" spans="1:44" ht="15.75" customHeight="1" thickBot="1" x14ac:dyDescent="0.3">
      <c r="A29" s="6" t="s">
        <v>14</v>
      </c>
      <c r="B29" s="4">
        <v>147777540.00000006</v>
      </c>
      <c r="C29" s="4">
        <v>487446279.99999988</v>
      </c>
      <c r="D29" s="4">
        <v>79315069.999999985</v>
      </c>
      <c r="E29" s="4"/>
      <c r="F29" s="4"/>
      <c r="G29" s="4">
        <v>31230899.999999996</v>
      </c>
      <c r="H29" s="4"/>
      <c r="I29" s="4">
        <v>15290400.000000002</v>
      </c>
      <c r="J29" s="4">
        <v>0</v>
      </c>
      <c r="K29" s="4"/>
      <c r="L29" s="3">
        <f t="shared" si="5"/>
        <v>227092610.00000006</v>
      </c>
      <c r="M29" s="3">
        <f t="shared" si="5"/>
        <v>533967579.99999988</v>
      </c>
      <c r="N29" s="4">
        <f>L29+M29</f>
        <v>761060190</v>
      </c>
      <c r="P29" s="6" t="s">
        <v>14</v>
      </c>
      <c r="Q29" s="4">
        <v>14276</v>
      </c>
      <c r="R29" s="4">
        <v>44334</v>
      </c>
      <c r="S29" s="4">
        <v>5174</v>
      </c>
      <c r="T29" s="4">
        <v>0</v>
      </c>
      <c r="U29" s="4">
        <v>0</v>
      </c>
      <c r="V29" s="4">
        <v>3041</v>
      </c>
      <c r="W29" s="4">
        <v>0</v>
      </c>
      <c r="X29" s="4">
        <v>2470</v>
      </c>
      <c r="Y29" s="4">
        <v>911</v>
      </c>
      <c r="Z29" s="4">
        <v>0</v>
      </c>
      <c r="AA29" s="3">
        <f t="shared" si="6"/>
        <v>20361</v>
      </c>
      <c r="AB29" s="3">
        <f t="shared" si="6"/>
        <v>49845</v>
      </c>
      <c r="AC29" s="4">
        <f>AA29+AB29</f>
        <v>70206</v>
      </c>
      <c r="AE29" s="6" t="s">
        <v>14</v>
      </c>
      <c r="AF29" s="4">
        <f t="shared" si="7"/>
        <v>10351.466797422252</v>
      </c>
      <c r="AG29" s="4">
        <f t="shared" si="7"/>
        <v>10994.863535886676</v>
      </c>
      <c r="AH29" s="4">
        <f t="shared" si="7"/>
        <v>15329.545805952839</v>
      </c>
      <c r="AI29" s="4" t="str">
        <f t="shared" si="7"/>
        <v>N.A.</v>
      </c>
      <c r="AJ29" s="4" t="str">
        <f t="shared" si="7"/>
        <v>N.A.</v>
      </c>
      <c r="AK29" s="4">
        <f t="shared" si="7"/>
        <v>10269.944097336402</v>
      </c>
      <c r="AL29" s="4" t="str">
        <f t="shared" si="7"/>
        <v>N.A.</v>
      </c>
      <c r="AM29" s="4">
        <f t="shared" si="7"/>
        <v>6190.4453441295555</v>
      </c>
      <c r="AN29" s="4">
        <f t="shared" si="7"/>
        <v>0</v>
      </c>
      <c r="AO29" s="4" t="str">
        <f t="shared" si="7"/>
        <v>N.A.</v>
      </c>
      <c r="AP29" s="4">
        <f t="shared" si="7"/>
        <v>11153.313196797802</v>
      </c>
      <c r="AQ29" s="4">
        <f t="shared" si="7"/>
        <v>10712.560537666765</v>
      </c>
      <c r="AR29" s="4">
        <f t="shared" si="7"/>
        <v>10840.386719083839</v>
      </c>
    </row>
    <row r="30" spans="1:44" ht="15.75" customHeight="1" thickBot="1" x14ac:dyDescent="0.3">
      <c r="A30" s="6" t="s">
        <v>15</v>
      </c>
      <c r="B30" s="4"/>
      <c r="C30" s="4"/>
      <c r="D30" s="4"/>
      <c r="E30" s="4"/>
      <c r="F30" s="4"/>
      <c r="G30" s="4"/>
      <c r="H30" s="4">
        <v>847100</v>
      </c>
      <c r="I30" s="4"/>
      <c r="J30" s="4"/>
      <c r="K30" s="4"/>
      <c r="L30" s="3">
        <f t="shared" si="5"/>
        <v>847100</v>
      </c>
      <c r="M30" s="3">
        <f t="shared" si="5"/>
        <v>0</v>
      </c>
      <c r="N30" s="4">
        <f>L30+M30</f>
        <v>847100</v>
      </c>
      <c r="P30" s="6" t="s">
        <v>15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197</v>
      </c>
      <c r="X30" s="4">
        <v>0</v>
      </c>
      <c r="Y30" s="4">
        <v>0</v>
      </c>
      <c r="Z30" s="4">
        <v>0</v>
      </c>
      <c r="AA30" s="3">
        <f t="shared" si="6"/>
        <v>197</v>
      </c>
      <c r="AB30" s="3">
        <f t="shared" si="6"/>
        <v>0</v>
      </c>
      <c r="AC30" s="4">
        <f>AA30+AB30</f>
        <v>197</v>
      </c>
      <c r="AE30" s="6" t="s">
        <v>15</v>
      </c>
      <c r="AF30" s="4" t="str">
        <f t="shared" si="7"/>
        <v>N.A.</v>
      </c>
      <c r="AG30" s="4" t="str">
        <f t="shared" si="7"/>
        <v>N.A.</v>
      </c>
      <c r="AH30" s="4" t="str">
        <f t="shared" si="7"/>
        <v>N.A.</v>
      </c>
      <c r="AI30" s="4" t="str">
        <f t="shared" si="7"/>
        <v>N.A.</v>
      </c>
      <c r="AJ30" s="4" t="str">
        <f t="shared" si="7"/>
        <v>N.A.</v>
      </c>
      <c r="AK30" s="4" t="str">
        <f t="shared" si="7"/>
        <v>N.A.</v>
      </c>
      <c r="AL30" s="4">
        <f t="shared" si="7"/>
        <v>4300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4300</v>
      </c>
      <c r="AQ30" s="4" t="str">
        <f t="shared" si="7"/>
        <v>N.A.</v>
      </c>
      <c r="AR30" s="4">
        <f t="shared" si="7"/>
        <v>4300</v>
      </c>
    </row>
    <row r="31" spans="1:44" ht="15.75" customHeight="1" thickBot="1" x14ac:dyDescent="0.3">
      <c r="A31" s="7" t="s">
        <v>16</v>
      </c>
      <c r="B31" s="4">
        <v>215994730</v>
      </c>
      <c r="C31" s="4">
        <v>487446279.99999988</v>
      </c>
      <c r="D31" s="4">
        <v>114039350.00000001</v>
      </c>
      <c r="E31" s="4"/>
      <c r="F31" s="4">
        <v>25529355</v>
      </c>
      <c r="G31" s="4">
        <v>31230899.999999996</v>
      </c>
      <c r="H31" s="4">
        <v>105659490</v>
      </c>
      <c r="I31" s="4">
        <v>15290400.000000002</v>
      </c>
      <c r="J31" s="4">
        <v>0</v>
      </c>
      <c r="K31" s="4"/>
      <c r="L31" s="3">
        <f t="shared" si="5"/>
        <v>461222925</v>
      </c>
      <c r="M31" s="3">
        <f t="shared" si="5"/>
        <v>533967579.99999988</v>
      </c>
      <c r="N31" s="4"/>
      <c r="P31" s="7" t="s">
        <v>16</v>
      </c>
      <c r="Q31" s="4">
        <v>20097</v>
      </c>
      <c r="R31" s="4">
        <v>44334</v>
      </c>
      <c r="S31" s="4">
        <v>8036</v>
      </c>
      <c r="T31" s="4">
        <v>0</v>
      </c>
      <c r="U31" s="4">
        <v>2050</v>
      </c>
      <c r="V31" s="4">
        <v>3041</v>
      </c>
      <c r="W31" s="4">
        <v>8092</v>
      </c>
      <c r="X31" s="4">
        <v>2470</v>
      </c>
      <c r="Y31" s="4">
        <v>1474</v>
      </c>
      <c r="Z31" s="4">
        <v>0</v>
      </c>
      <c r="AA31" s="3">
        <f t="shared" si="6"/>
        <v>39749</v>
      </c>
      <c r="AB31" s="3">
        <f t="shared" si="6"/>
        <v>49845</v>
      </c>
      <c r="AC31" s="4"/>
      <c r="AE31" s="7" t="s">
        <v>16</v>
      </c>
      <c r="AF31" s="4">
        <f t="shared" ref="AF31:AQ31" si="8">IFERROR(B31/Q31, "N.A.")</f>
        <v>10747.610588645071</v>
      </c>
      <c r="AG31" s="4">
        <f t="shared" si="8"/>
        <v>10994.863535886676</v>
      </c>
      <c r="AH31" s="4">
        <f t="shared" si="8"/>
        <v>14191.058984569439</v>
      </c>
      <c r="AI31" s="4" t="str">
        <f t="shared" si="8"/>
        <v>N.A.</v>
      </c>
      <c r="AJ31" s="4">
        <f t="shared" si="8"/>
        <v>12453.343902439025</v>
      </c>
      <c r="AK31" s="4">
        <f t="shared" si="8"/>
        <v>10269.944097336402</v>
      </c>
      <c r="AL31" s="4">
        <f t="shared" si="8"/>
        <v>13057.277558082056</v>
      </c>
      <c r="AM31" s="4">
        <f t="shared" si="8"/>
        <v>6190.4453441295555</v>
      </c>
      <c r="AN31" s="4">
        <f t="shared" si="8"/>
        <v>0</v>
      </c>
      <c r="AO31" s="4" t="str">
        <f t="shared" si="8"/>
        <v>N.A.</v>
      </c>
      <c r="AP31" s="4">
        <f t="shared" si="8"/>
        <v>11603.38436187074</v>
      </c>
      <c r="AQ31" s="4">
        <f t="shared" si="8"/>
        <v>10712.560537666765</v>
      </c>
      <c r="AR31" s="4"/>
    </row>
    <row r="32" spans="1:44" ht="15.75" thickBot="1" x14ac:dyDescent="0.3">
      <c r="A32" s="8" t="s">
        <v>0</v>
      </c>
      <c r="B32" s="42">
        <f>B31+C31</f>
        <v>703441009.99999988</v>
      </c>
      <c r="C32" s="43"/>
      <c r="D32" s="42">
        <f>D31+E31</f>
        <v>114039350.00000001</v>
      </c>
      <c r="E32" s="43"/>
      <c r="F32" s="42">
        <f>F31+G31</f>
        <v>56760255</v>
      </c>
      <c r="G32" s="43"/>
      <c r="H32" s="42">
        <f>H31+I31</f>
        <v>120949890</v>
      </c>
      <c r="I32" s="43"/>
      <c r="J32" s="42">
        <f>J31+K31</f>
        <v>0</v>
      </c>
      <c r="K32" s="43"/>
      <c r="L32" s="5"/>
      <c r="M32" s="2"/>
      <c r="N32" s="1">
        <f>B32+D32+F32+H32+J32</f>
        <v>995190504.99999988</v>
      </c>
      <c r="P32" s="8" t="s">
        <v>0</v>
      </c>
      <c r="Q32" s="42">
        <f>Q31+R31</f>
        <v>64431</v>
      </c>
      <c r="R32" s="43"/>
      <c r="S32" s="42">
        <f>S31+T31</f>
        <v>8036</v>
      </c>
      <c r="T32" s="43"/>
      <c r="U32" s="42">
        <f>U31+V31</f>
        <v>5091</v>
      </c>
      <c r="V32" s="43"/>
      <c r="W32" s="42">
        <f>W31+X31</f>
        <v>10562</v>
      </c>
      <c r="X32" s="43"/>
      <c r="Y32" s="42">
        <f>Y31+Z31</f>
        <v>1474</v>
      </c>
      <c r="Z32" s="43"/>
      <c r="AA32" s="5"/>
      <c r="AB32" s="2"/>
      <c r="AC32" s="1">
        <f>Q32+S32+U32+W32+Y32</f>
        <v>89594</v>
      </c>
      <c r="AE32" s="8" t="s">
        <v>0</v>
      </c>
      <c r="AF32" s="23">
        <f>IFERROR(B32/Q32,"N.A.")</f>
        <v>10917.741615061072</v>
      </c>
      <c r="AG32" s="24"/>
      <c r="AH32" s="23">
        <f>IFERROR(D32/S32,"N.A.")</f>
        <v>14191.058984569439</v>
      </c>
      <c r="AI32" s="24"/>
      <c r="AJ32" s="23">
        <f>IFERROR(F32/U32,"N.A.")</f>
        <v>11149.13671184443</v>
      </c>
      <c r="AK32" s="24"/>
      <c r="AL32" s="23">
        <f>IFERROR(H32/W32,"N.A.")</f>
        <v>11451.419238780534</v>
      </c>
      <c r="AM32" s="24"/>
      <c r="AN32" s="23">
        <f>IFERROR(J32/Y32,"N.A.")</f>
        <v>0</v>
      </c>
      <c r="AO32" s="24"/>
      <c r="AP32" s="5"/>
      <c r="AQ32" s="2"/>
      <c r="AR32" s="4">
        <f>IFERROR(N32/AC32, "N.A.")</f>
        <v>11107.780710761879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5" t="s">
        <v>1</v>
      </c>
      <c r="B35" s="28" t="s">
        <v>2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  <c r="N35" s="25" t="s">
        <v>0</v>
      </c>
      <c r="P35" s="25" t="s">
        <v>1</v>
      </c>
      <c r="Q35" s="28" t="s">
        <v>2</v>
      </c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30"/>
      <c r="AC35" s="25" t="s">
        <v>0</v>
      </c>
      <c r="AE35" s="25" t="s">
        <v>1</v>
      </c>
      <c r="AF35" s="28" t="s">
        <v>2</v>
      </c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0"/>
      <c r="AR35" s="25" t="s">
        <v>0</v>
      </c>
    </row>
    <row r="36" spans="1:44" ht="15" customHeight="1" x14ac:dyDescent="0.25">
      <c r="A36" s="26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6"/>
      <c r="P36" s="26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6"/>
      <c r="AE36" s="26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6"/>
    </row>
    <row r="37" spans="1:44" ht="15.75" customHeight="1" thickBot="1" x14ac:dyDescent="0.3">
      <c r="A37" s="26"/>
      <c r="B37" s="38" t="s">
        <v>8</v>
      </c>
      <c r="C37" s="39"/>
      <c r="D37" s="40" t="s">
        <v>9</v>
      </c>
      <c r="E37" s="41"/>
      <c r="F37" s="36"/>
      <c r="G37" s="37"/>
      <c r="H37" s="36"/>
      <c r="I37" s="37"/>
      <c r="J37" s="36"/>
      <c r="K37" s="37"/>
      <c r="L37" s="36"/>
      <c r="M37" s="37"/>
      <c r="N37" s="26"/>
      <c r="P37" s="26"/>
      <c r="Q37" s="38" t="s">
        <v>8</v>
      </c>
      <c r="R37" s="39"/>
      <c r="S37" s="40" t="s">
        <v>9</v>
      </c>
      <c r="T37" s="41"/>
      <c r="U37" s="36"/>
      <c r="V37" s="37"/>
      <c r="W37" s="36"/>
      <c r="X37" s="37"/>
      <c r="Y37" s="36"/>
      <c r="Z37" s="37"/>
      <c r="AA37" s="36"/>
      <c r="AB37" s="37"/>
      <c r="AC37" s="26"/>
      <c r="AE37" s="26"/>
      <c r="AF37" s="38" t="s">
        <v>8</v>
      </c>
      <c r="AG37" s="39"/>
      <c r="AH37" s="40" t="s">
        <v>9</v>
      </c>
      <c r="AI37" s="41"/>
      <c r="AJ37" s="36"/>
      <c r="AK37" s="37"/>
      <c r="AL37" s="36"/>
      <c r="AM37" s="37"/>
      <c r="AN37" s="36"/>
      <c r="AO37" s="37"/>
      <c r="AP37" s="36"/>
      <c r="AQ37" s="37"/>
      <c r="AR37" s="26"/>
    </row>
    <row r="38" spans="1:44" ht="15.75" customHeight="1" thickBot="1" x14ac:dyDescent="0.3">
      <c r="A38" s="27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7"/>
      <c r="P38" s="27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7"/>
      <c r="AE38" s="27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7"/>
    </row>
    <row r="39" spans="1:44" ht="15.75" customHeight="1" thickBot="1" x14ac:dyDescent="0.3">
      <c r="A39" s="6" t="s">
        <v>12</v>
      </c>
      <c r="B39" s="4">
        <v>5832880</v>
      </c>
      <c r="C39" s="4"/>
      <c r="D39" s="4">
        <v>4102200</v>
      </c>
      <c r="E39" s="4"/>
      <c r="F39" s="4">
        <v>11936500</v>
      </c>
      <c r="G39" s="4"/>
      <c r="H39" s="4">
        <v>55432126.000000007</v>
      </c>
      <c r="I39" s="4"/>
      <c r="J39" s="4">
        <v>0</v>
      </c>
      <c r="K39" s="4"/>
      <c r="L39" s="3">
        <f t="shared" ref="L39:M43" si="9">B39+D39+F39+H39+J39</f>
        <v>77303706</v>
      </c>
      <c r="M39" s="3">
        <f t="shared" si="9"/>
        <v>0</v>
      </c>
      <c r="N39" s="4">
        <f>L39+M39</f>
        <v>77303706</v>
      </c>
      <c r="P39" s="6" t="s">
        <v>12</v>
      </c>
      <c r="Q39" s="4">
        <v>1224</v>
      </c>
      <c r="R39" s="4">
        <v>0</v>
      </c>
      <c r="S39" s="4">
        <v>360</v>
      </c>
      <c r="T39" s="4">
        <v>0</v>
      </c>
      <c r="U39" s="4">
        <v>1268</v>
      </c>
      <c r="V39" s="4">
        <v>0</v>
      </c>
      <c r="W39" s="4">
        <v>11015</v>
      </c>
      <c r="X39" s="4">
        <v>0</v>
      </c>
      <c r="Y39" s="4">
        <v>1995</v>
      </c>
      <c r="Z39" s="4">
        <v>0</v>
      </c>
      <c r="AA39" s="3">
        <f t="shared" ref="AA39:AB43" si="10">Q39+S39+U39+W39+Y39</f>
        <v>15862</v>
      </c>
      <c r="AB39" s="3">
        <f t="shared" si="10"/>
        <v>0</v>
      </c>
      <c r="AC39" s="4">
        <f>AA39+AB39</f>
        <v>15862</v>
      </c>
      <c r="AE39" s="6" t="s">
        <v>12</v>
      </c>
      <c r="AF39" s="4">
        <f t="shared" ref="AF39:AR42" si="11">IFERROR(B39/Q39, "N.A.")</f>
        <v>4765.4248366013071</v>
      </c>
      <c r="AG39" s="4" t="str">
        <f t="shared" si="11"/>
        <v>N.A.</v>
      </c>
      <c r="AH39" s="4">
        <f t="shared" si="11"/>
        <v>11395</v>
      </c>
      <c r="AI39" s="4" t="str">
        <f t="shared" si="11"/>
        <v>N.A.</v>
      </c>
      <c r="AJ39" s="4">
        <f t="shared" si="11"/>
        <v>9413.6435331230277</v>
      </c>
      <c r="AK39" s="4" t="str">
        <f t="shared" si="11"/>
        <v>N.A.</v>
      </c>
      <c r="AL39" s="4">
        <f t="shared" si="11"/>
        <v>5032.4217884702684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4873.5156978943387</v>
      </c>
      <c r="AQ39" s="4" t="str">
        <f t="shared" si="11"/>
        <v>N.A.</v>
      </c>
      <c r="AR39" s="4">
        <f t="shared" si="11"/>
        <v>4873.5156978943387</v>
      </c>
    </row>
    <row r="40" spans="1:44" ht="15.75" customHeight="1" thickBot="1" x14ac:dyDescent="0.3">
      <c r="A40" s="6" t="s">
        <v>13</v>
      </c>
      <c r="B40" s="4">
        <v>22432347.000000004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22432347.000000004</v>
      </c>
      <c r="M40" s="3">
        <f t="shared" si="9"/>
        <v>0</v>
      </c>
      <c r="N40" s="4">
        <f>L40+M40</f>
        <v>22432347.000000004</v>
      </c>
      <c r="P40" s="6" t="s">
        <v>13</v>
      </c>
      <c r="Q40" s="4">
        <v>4865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4865</v>
      </c>
      <c r="AB40" s="3">
        <f t="shared" si="10"/>
        <v>0</v>
      </c>
      <c r="AC40" s="4">
        <f>AA40+AB40</f>
        <v>4865</v>
      </c>
      <c r="AE40" s="6" t="s">
        <v>13</v>
      </c>
      <c r="AF40" s="4">
        <f t="shared" si="11"/>
        <v>4610.9654676258997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4610.9654676258997</v>
      </c>
      <c r="AQ40" s="4" t="str">
        <f t="shared" si="11"/>
        <v>N.A.</v>
      </c>
      <c r="AR40" s="4">
        <f t="shared" si="11"/>
        <v>4610.9654676258997</v>
      </c>
    </row>
    <row r="41" spans="1:44" ht="15.75" customHeight="1" thickBot="1" x14ac:dyDescent="0.3">
      <c r="A41" s="6" t="s">
        <v>14</v>
      </c>
      <c r="B41" s="4">
        <v>33418930</v>
      </c>
      <c r="C41" s="4">
        <v>220177260.00000006</v>
      </c>
      <c r="D41" s="4">
        <v>13712879.999999998</v>
      </c>
      <c r="E41" s="4">
        <v>8665350</v>
      </c>
      <c r="F41" s="4"/>
      <c r="G41" s="4">
        <v>7266999.9999999991</v>
      </c>
      <c r="H41" s="4"/>
      <c r="I41" s="4">
        <v>18942880</v>
      </c>
      <c r="J41" s="4">
        <v>0</v>
      </c>
      <c r="K41" s="4"/>
      <c r="L41" s="3">
        <f t="shared" si="9"/>
        <v>47131810</v>
      </c>
      <c r="M41" s="3">
        <f t="shared" si="9"/>
        <v>255052490.00000006</v>
      </c>
      <c r="N41" s="4">
        <f>L41+M41</f>
        <v>302184300.00000006</v>
      </c>
      <c r="P41" s="6" t="s">
        <v>14</v>
      </c>
      <c r="Q41" s="4">
        <v>4665</v>
      </c>
      <c r="R41" s="4">
        <v>29078</v>
      </c>
      <c r="S41" s="4">
        <v>1307</v>
      </c>
      <c r="T41" s="4">
        <v>463</v>
      </c>
      <c r="U41" s="4">
        <v>0</v>
      </c>
      <c r="V41" s="4">
        <v>1510</v>
      </c>
      <c r="W41" s="4">
        <v>0</v>
      </c>
      <c r="X41" s="4">
        <v>1461</v>
      </c>
      <c r="Y41" s="4">
        <v>990</v>
      </c>
      <c r="Z41" s="4">
        <v>0</v>
      </c>
      <c r="AA41" s="3">
        <f t="shared" si="10"/>
        <v>6962</v>
      </c>
      <c r="AB41" s="3">
        <f t="shared" si="10"/>
        <v>32512</v>
      </c>
      <c r="AC41" s="4">
        <f>AA41+AB41</f>
        <v>39474</v>
      </c>
      <c r="AE41" s="6" t="s">
        <v>14</v>
      </c>
      <c r="AF41" s="4">
        <f t="shared" si="11"/>
        <v>7163.7577706323691</v>
      </c>
      <c r="AG41" s="4">
        <f t="shared" si="11"/>
        <v>7571.9533668065224</v>
      </c>
      <c r="AH41" s="4">
        <f t="shared" si="11"/>
        <v>10491.874521805661</v>
      </c>
      <c r="AI41" s="4">
        <f t="shared" si="11"/>
        <v>18715.658747300215</v>
      </c>
      <c r="AJ41" s="4" t="str">
        <f t="shared" si="11"/>
        <v>N.A.</v>
      </c>
      <c r="AK41" s="4">
        <f t="shared" si="11"/>
        <v>4812.5827814569529</v>
      </c>
      <c r="AL41" s="4" t="str">
        <f t="shared" si="11"/>
        <v>N.A.</v>
      </c>
      <c r="AM41" s="4">
        <f t="shared" si="11"/>
        <v>12965.694729637235</v>
      </c>
      <c r="AN41" s="4">
        <f t="shared" si="11"/>
        <v>0</v>
      </c>
      <c r="AO41" s="4" t="str">
        <f t="shared" si="11"/>
        <v>N.A.</v>
      </c>
      <c r="AP41" s="4">
        <f t="shared" si="11"/>
        <v>6769.8664176960647</v>
      </c>
      <c r="AQ41" s="4">
        <f t="shared" si="11"/>
        <v>7844.8723548228363</v>
      </c>
      <c r="AR41" s="4">
        <f t="shared" si="11"/>
        <v>7655.2743578051395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61684157.00000003</v>
      </c>
      <c r="C43" s="4">
        <v>220177260.00000006</v>
      </c>
      <c r="D43" s="4">
        <v>17815080</v>
      </c>
      <c r="E43" s="4">
        <v>8665350</v>
      </c>
      <c r="F43" s="4">
        <v>11936500</v>
      </c>
      <c r="G43" s="4">
        <v>7266999.9999999991</v>
      </c>
      <c r="H43" s="4">
        <v>55432126.000000007</v>
      </c>
      <c r="I43" s="4">
        <v>18942880</v>
      </c>
      <c r="J43" s="4">
        <v>0</v>
      </c>
      <c r="K43" s="4"/>
      <c r="L43" s="3">
        <f t="shared" si="9"/>
        <v>146867863.00000003</v>
      </c>
      <c r="M43" s="3">
        <f t="shared" si="9"/>
        <v>255052490.00000006</v>
      </c>
      <c r="N43" s="4"/>
      <c r="P43" s="7" t="s">
        <v>16</v>
      </c>
      <c r="Q43" s="4">
        <v>10754</v>
      </c>
      <c r="R43" s="4">
        <v>29078</v>
      </c>
      <c r="S43" s="4">
        <v>1667</v>
      </c>
      <c r="T43" s="4">
        <v>463</v>
      </c>
      <c r="U43" s="4">
        <v>1268</v>
      </c>
      <c r="V43" s="4">
        <v>1510</v>
      </c>
      <c r="W43" s="4">
        <v>11015</v>
      </c>
      <c r="X43" s="4">
        <v>1461</v>
      </c>
      <c r="Y43" s="4">
        <v>2985</v>
      </c>
      <c r="Z43" s="4">
        <v>0</v>
      </c>
      <c r="AA43" s="3">
        <f t="shared" si="10"/>
        <v>27689</v>
      </c>
      <c r="AB43" s="3">
        <f t="shared" si="10"/>
        <v>32512</v>
      </c>
      <c r="AC43" s="4"/>
      <c r="AE43" s="7" t="s">
        <v>16</v>
      </c>
      <c r="AF43" s="4">
        <f t="shared" ref="AF43:AQ43" si="12">IFERROR(B43/Q43, "N.A.")</f>
        <v>5735.9268179282153</v>
      </c>
      <c r="AG43" s="4">
        <f t="shared" si="12"/>
        <v>7571.9533668065224</v>
      </c>
      <c r="AH43" s="4">
        <f t="shared" si="12"/>
        <v>10686.910617876425</v>
      </c>
      <c r="AI43" s="4">
        <f t="shared" si="12"/>
        <v>18715.658747300215</v>
      </c>
      <c r="AJ43" s="4">
        <f t="shared" si="12"/>
        <v>9413.6435331230277</v>
      </c>
      <c r="AK43" s="4">
        <f t="shared" si="12"/>
        <v>4812.5827814569529</v>
      </c>
      <c r="AL43" s="4">
        <f t="shared" si="12"/>
        <v>5032.4217884702684</v>
      </c>
      <c r="AM43" s="4">
        <f t="shared" si="12"/>
        <v>12965.694729637235</v>
      </c>
      <c r="AN43" s="4">
        <f t="shared" si="12"/>
        <v>0</v>
      </c>
      <c r="AO43" s="4" t="str">
        <f t="shared" si="12"/>
        <v>N.A.</v>
      </c>
      <c r="AP43" s="4">
        <f t="shared" si="12"/>
        <v>5304.195276102424</v>
      </c>
      <c r="AQ43" s="4">
        <f t="shared" si="12"/>
        <v>7844.8723548228363</v>
      </c>
      <c r="AR43" s="4"/>
    </row>
    <row r="44" spans="1:44" ht="15.75" thickBot="1" x14ac:dyDescent="0.3">
      <c r="A44" s="8" t="s">
        <v>0</v>
      </c>
      <c r="B44" s="42">
        <f>B43+C43</f>
        <v>281861417.00000012</v>
      </c>
      <c r="C44" s="43"/>
      <c r="D44" s="42">
        <f>D43+E43</f>
        <v>26480430</v>
      </c>
      <c r="E44" s="43"/>
      <c r="F44" s="42">
        <f>F43+G43</f>
        <v>19203500</v>
      </c>
      <c r="G44" s="43"/>
      <c r="H44" s="42">
        <f>H43+I43</f>
        <v>74375006</v>
      </c>
      <c r="I44" s="43"/>
      <c r="J44" s="42">
        <f>J43+K43</f>
        <v>0</v>
      </c>
      <c r="K44" s="43"/>
      <c r="L44" s="5"/>
      <c r="M44" s="2"/>
      <c r="N44" s="1">
        <f>B44+D44+F44+H44+J44</f>
        <v>401920353.00000012</v>
      </c>
      <c r="P44" s="8" t="s">
        <v>0</v>
      </c>
      <c r="Q44" s="42">
        <f>Q43+R43</f>
        <v>39832</v>
      </c>
      <c r="R44" s="43"/>
      <c r="S44" s="42">
        <f>S43+T43</f>
        <v>2130</v>
      </c>
      <c r="T44" s="43"/>
      <c r="U44" s="42">
        <f>U43+V43</f>
        <v>2778</v>
      </c>
      <c r="V44" s="43"/>
      <c r="W44" s="42">
        <f>W43+X43</f>
        <v>12476</v>
      </c>
      <c r="X44" s="43"/>
      <c r="Y44" s="42">
        <f>Y43+Z43</f>
        <v>2985</v>
      </c>
      <c r="Z44" s="43"/>
      <c r="AA44" s="5"/>
      <c r="AB44" s="2"/>
      <c r="AC44" s="1">
        <f>Q44+S44+U44+W44+Y44</f>
        <v>60201</v>
      </c>
      <c r="AE44" s="8" t="s">
        <v>0</v>
      </c>
      <c r="AF44" s="23">
        <f>IFERROR(B44/Q44,"N.A.")</f>
        <v>7076.2556989355326</v>
      </c>
      <c r="AG44" s="24"/>
      <c r="AH44" s="23">
        <f>IFERROR(D44/S44,"N.A.")</f>
        <v>12432.12676056338</v>
      </c>
      <c r="AI44" s="24"/>
      <c r="AJ44" s="23">
        <f>IFERROR(F44/U44,"N.A.")</f>
        <v>6912.7069834413251</v>
      </c>
      <c r="AK44" s="24"/>
      <c r="AL44" s="23">
        <f>IFERROR(H44/W44,"N.A.")</f>
        <v>5961.4464571978197</v>
      </c>
      <c r="AM44" s="24"/>
      <c r="AN44" s="23">
        <f>IFERROR(J44/Y44,"N.A.")</f>
        <v>0</v>
      </c>
      <c r="AO44" s="24"/>
      <c r="AP44" s="5"/>
      <c r="AQ44" s="2"/>
      <c r="AR44" s="4">
        <f>IFERROR(N44/AC44, "N.A.")</f>
        <v>6676.3069218119317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28515625" bestFit="1" customWidth="1"/>
    <col min="2" max="2" width="22.140625" bestFit="1" customWidth="1"/>
    <col min="3" max="3" width="22.140625" customWidth="1"/>
    <col min="4" max="5" width="23.85546875" bestFit="1" customWidth="1"/>
    <col min="6" max="7" width="14.42578125" bestFit="1" customWidth="1"/>
    <col min="10" max="10" width="16.85546875" customWidth="1"/>
    <col min="12" max="12" width="16.85546875" customWidth="1"/>
    <col min="15" max="15" width="16.85546875" customWidth="1"/>
    <col min="16" max="16" width="31.28515625" customWidth="1"/>
    <col min="17" max="17" width="22.140625" bestFit="1" customWidth="1"/>
    <col min="18" max="18" width="22.140625" customWidth="1"/>
    <col min="19" max="20" width="23.85546875" bestFit="1" customWidth="1"/>
    <col min="21" max="22" width="14.42578125" bestFit="1" customWidth="1"/>
    <col min="25" max="25" width="16.85546875" customWidth="1"/>
    <col min="27" max="27" width="16.85546875" customWidth="1"/>
    <col min="31" max="31" width="31.28515625" customWidth="1"/>
    <col min="32" max="32" width="22.140625" bestFit="1" customWidth="1"/>
    <col min="33" max="33" width="22.140625" customWidth="1"/>
    <col min="34" max="35" width="23.85546875" bestFit="1" customWidth="1"/>
    <col min="36" max="37" width="14.42578125" bestFit="1" customWidth="1"/>
    <col min="40" max="40" width="16.85546875" customWidth="1"/>
    <col min="42" max="42" width="16.85546875" customWidth="1"/>
  </cols>
  <sheetData>
    <row r="1" spans="1:44" ht="15" customHeight="1" x14ac:dyDescent="0.25">
      <c r="A1" s="13" t="s">
        <v>17</v>
      </c>
      <c r="B1" s="14" t="s">
        <v>39</v>
      </c>
    </row>
    <row r="2" spans="1:44" ht="15" customHeight="1" x14ac:dyDescent="0.25">
      <c r="A2" s="13" t="s">
        <v>18</v>
      </c>
      <c r="B2" s="14" t="s">
        <v>19</v>
      </c>
    </row>
    <row r="3" spans="1:44" ht="15" customHeight="1" x14ac:dyDescent="0.25">
      <c r="A3" s="13" t="s">
        <v>20</v>
      </c>
      <c r="B3" s="14" t="s">
        <v>27</v>
      </c>
      <c r="E3" s="12"/>
      <c r="F3" s="12"/>
      <c r="G3" s="12"/>
      <c r="H3" s="12"/>
      <c r="I3" s="12"/>
      <c r="J3" s="12"/>
      <c r="K3" s="12"/>
      <c r="L3" s="12"/>
      <c r="M3" s="12"/>
      <c r="N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44" ht="15" customHeight="1" x14ac:dyDescent="0.25">
      <c r="A4" s="13" t="s">
        <v>21</v>
      </c>
      <c r="B4" s="14" t="s">
        <v>22</v>
      </c>
      <c r="E4" s="12"/>
      <c r="F4" s="12"/>
      <c r="G4" s="12"/>
      <c r="H4" s="12"/>
      <c r="I4" s="12"/>
      <c r="J4" s="12"/>
      <c r="K4" s="12"/>
      <c r="L4" s="12"/>
      <c r="M4" s="12"/>
      <c r="N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44" ht="15" customHeight="1" x14ac:dyDescent="0.25">
      <c r="A5" s="13" t="s">
        <v>23</v>
      </c>
      <c r="B5" s="14" t="s">
        <v>37</v>
      </c>
      <c r="E5" s="12"/>
      <c r="F5" s="12"/>
      <c r="G5" s="12"/>
      <c r="H5" s="12"/>
      <c r="I5" s="12"/>
      <c r="J5" s="12"/>
      <c r="K5" s="12"/>
      <c r="L5" s="12"/>
      <c r="M5" s="12"/>
      <c r="N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44" ht="15" customHeight="1" x14ac:dyDescent="0.25">
      <c r="A6" s="13" t="s">
        <v>24</v>
      </c>
      <c r="B6" s="14">
        <v>2024</v>
      </c>
      <c r="E6" s="12"/>
      <c r="F6" s="12"/>
      <c r="G6" s="12"/>
      <c r="H6" s="12"/>
      <c r="I6" s="12"/>
      <c r="J6" s="12"/>
      <c r="K6" s="12"/>
      <c r="L6" s="12"/>
      <c r="M6" s="12"/>
      <c r="N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ht="15" customHeight="1" x14ac:dyDescent="0.25">
      <c r="A7" s="13" t="s">
        <v>25</v>
      </c>
      <c r="B7" s="16" t="s">
        <v>38</v>
      </c>
      <c r="E7" s="12"/>
      <c r="F7" s="12"/>
      <c r="G7" s="12"/>
      <c r="H7" s="12"/>
      <c r="I7" s="12"/>
      <c r="J7" s="12"/>
      <c r="K7" s="12"/>
      <c r="L7" s="12"/>
      <c r="M7" s="12"/>
      <c r="N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5" customHeight="1" x14ac:dyDescent="0.25">
      <c r="A8" s="13" t="s">
        <v>26</v>
      </c>
      <c r="B8" s="15">
        <v>45440</v>
      </c>
      <c r="E8" s="12"/>
      <c r="F8" s="12"/>
      <c r="G8" s="12"/>
      <c r="H8" s="12"/>
      <c r="I8" s="12"/>
      <c r="J8" s="12"/>
      <c r="K8" s="12"/>
      <c r="L8" s="12"/>
      <c r="M8" s="12"/>
      <c r="N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44" ht="15" customHeight="1" x14ac:dyDescent="0.25"/>
    <row r="10" spans="1:44" ht="15.75" customHeight="1" thickBot="1" x14ac:dyDescent="0.3">
      <c r="A10" s="22" t="s">
        <v>31</v>
      </c>
      <c r="P10" s="22" t="s">
        <v>28</v>
      </c>
      <c r="AE10" s="22" t="s">
        <v>34</v>
      </c>
    </row>
    <row r="11" spans="1:44" ht="15" customHeight="1" x14ac:dyDescent="0.25">
      <c r="A11" s="25" t="s">
        <v>1</v>
      </c>
      <c r="B11" s="28" t="s">
        <v>2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30"/>
      <c r="N11" s="25" t="s">
        <v>0</v>
      </c>
      <c r="P11" s="25" t="s">
        <v>1</v>
      </c>
      <c r="Q11" s="28" t="s">
        <v>2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30"/>
      <c r="AC11" s="25" t="s">
        <v>0</v>
      </c>
      <c r="AE11" s="25" t="s">
        <v>1</v>
      </c>
      <c r="AF11" s="28" t="s">
        <v>2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30"/>
      <c r="AR11" s="25" t="s">
        <v>0</v>
      </c>
    </row>
    <row r="12" spans="1:44" ht="15" customHeight="1" x14ac:dyDescent="0.25">
      <c r="A12" s="26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5"/>
      <c r="N12" s="26"/>
      <c r="P12" s="26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5"/>
      <c r="AC12" s="26"/>
      <c r="AE12" s="26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5"/>
      <c r="AR12" s="26"/>
    </row>
    <row r="13" spans="1:44" ht="15.75" customHeight="1" thickBot="1" x14ac:dyDescent="0.3">
      <c r="A13" s="26"/>
      <c r="B13" s="38" t="s">
        <v>8</v>
      </c>
      <c r="C13" s="39"/>
      <c r="D13" s="40" t="s">
        <v>9</v>
      </c>
      <c r="E13" s="41"/>
      <c r="F13" s="36"/>
      <c r="G13" s="37"/>
      <c r="H13" s="36"/>
      <c r="I13" s="37"/>
      <c r="J13" s="36"/>
      <c r="K13" s="37"/>
      <c r="L13" s="36"/>
      <c r="M13" s="37"/>
      <c r="N13" s="26"/>
      <c r="P13" s="26"/>
      <c r="Q13" s="38" t="s">
        <v>8</v>
      </c>
      <c r="R13" s="39"/>
      <c r="S13" s="40" t="s">
        <v>9</v>
      </c>
      <c r="T13" s="41"/>
      <c r="U13" s="36"/>
      <c r="V13" s="37"/>
      <c r="W13" s="36"/>
      <c r="X13" s="37"/>
      <c r="Y13" s="36"/>
      <c r="Z13" s="37"/>
      <c r="AA13" s="36"/>
      <c r="AB13" s="37"/>
      <c r="AC13" s="26"/>
      <c r="AE13" s="26"/>
      <c r="AF13" s="38" t="s">
        <v>8</v>
      </c>
      <c r="AG13" s="39"/>
      <c r="AH13" s="40" t="s">
        <v>9</v>
      </c>
      <c r="AI13" s="41"/>
      <c r="AJ13" s="36"/>
      <c r="AK13" s="37"/>
      <c r="AL13" s="36"/>
      <c r="AM13" s="37"/>
      <c r="AN13" s="36"/>
      <c r="AO13" s="37"/>
      <c r="AP13" s="36"/>
      <c r="AQ13" s="37"/>
      <c r="AR13" s="26"/>
    </row>
    <row r="14" spans="1:44" ht="15.75" customHeight="1" thickBot="1" x14ac:dyDescent="0.3">
      <c r="A14" s="27"/>
      <c r="B14" s="20" t="s">
        <v>10</v>
      </c>
      <c r="C14" s="21" t="s">
        <v>11</v>
      </c>
      <c r="D14" s="20" t="s">
        <v>10</v>
      </c>
      <c r="E14" s="21" t="s">
        <v>11</v>
      </c>
      <c r="F14" s="20" t="s">
        <v>10</v>
      </c>
      <c r="G14" s="21" t="s">
        <v>11</v>
      </c>
      <c r="H14" s="20" t="s">
        <v>10</v>
      </c>
      <c r="I14" s="21" t="s">
        <v>11</v>
      </c>
      <c r="J14" s="20" t="s">
        <v>10</v>
      </c>
      <c r="K14" s="21" t="s">
        <v>11</v>
      </c>
      <c r="L14" s="20" t="s">
        <v>10</v>
      </c>
      <c r="M14" s="21" t="s">
        <v>11</v>
      </c>
      <c r="N14" s="27"/>
      <c r="P14" s="27"/>
      <c r="Q14" s="20" t="s">
        <v>10</v>
      </c>
      <c r="R14" s="21" t="s">
        <v>11</v>
      </c>
      <c r="S14" s="20" t="s">
        <v>10</v>
      </c>
      <c r="T14" s="21" t="s">
        <v>11</v>
      </c>
      <c r="U14" s="20" t="s">
        <v>10</v>
      </c>
      <c r="V14" s="21" t="s">
        <v>11</v>
      </c>
      <c r="W14" s="20" t="s">
        <v>10</v>
      </c>
      <c r="X14" s="21" t="s">
        <v>11</v>
      </c>
      <c r="Y14" s="20" t="s">
        <v>10</v>
      </c>
      <c r="Z14" s="21" t="s">
        <v>11</v>
      </c>
      <c r="AA14" s="20" t="s">
        <v>10</v>
      </c>
      <c r="AB14" s="21" t="s">
        <v>11</v>
      </c>
      <c r="AC14" s="27"/>
      <c r="AE14" s="27"/>
      <c r="AF14" s="20" t="s">
        <v>10</v>
      </c>
      <c r="AG14" s="21" t="s">
        <v>11</v>
      </c>
      <c r="AH14" s="20" t="s">
        <v>10</v>
      </c>
      <c r="AI14" s="21" t="s">
        <v>11</v>
      </c>
      <c r="AJ14" s="20" t="s">
        <v>10</v>
      </c>
      <c r="AK14" s="21" t="s">
        <v>11</v>
      </c>
      <c r="AL14" s="20" t="s">
        <v>10</v>
      </c>
      <c r="AM14" s="21" t="s">
        <v>11</v>
      </c>
      <c r="AN14" s="20" t="s">
        <v>10</v>
      </c>
      <c r="AO14" s="21" t="s">
        <v>11</v>
      </c>
      <c r="AP14" s="20" t="s">
        <v>10</v>
      </c>
      <c r="AQ14" s="21" t="s">
        <v>11</v>
      </c>
      <c r="AR14" s="27"/>
    </row>
    <row r="15" spans="1:44" ht="15.75" customHeight="1" thickBot="1" x14ac:dyDescent="0.3">
      <c r="A15" s="6" t="s">
        <v>12</v>
      </c>
      <c r="B15" s="4">
        <v>1795440</v>
      </c>
      <c r="C15" s="4"/>
      <c r="D15" s="4">
        <v>1818900</v>
      </c>
      <c r="E15" s="4"/>
      <c r="F15" s="4">
        <v>0</v>
      </c>
      <c r="G15" s="4"/>
      <c r="H15" s="4">
        <v>5318619.9999999991</v>
      </c>
      <c r="I15" s="4"/>
      <c r="J15" s="4">
        <v>0</v>
      </c>
      <c r="K15" s="4"/>
      <c r="L15" s="3">
        <f t="shared" ref="L15:M18" si="0">B15+D15+F15+H15+J15</f>
        <v>8932960</v>
      </c>
      <c r="M15" s="3">
        <f t="shared" si="0"/>
        <v>0</v>
      </c>
      <c r="N15" s="4">
        <f>L15+M15</f>
        <v>8932960</v>
      </c>
      <c r="P15" s="6" t="s">
        <v>12</v>
      </c>
      <c r="Q15" s="4">
        <v>466</v>
      </c>
      <c r="R15" s="4">
        <v>0</v>
      </c>
      <c r="S15" s="4">
        <v>141</v>
      </c>
      <c r="T15" s="4">
        <v>0</v>
      </c>
      <c r="U15" s="4">
        <v>141</v>
      </c>
      <c r="V15" s="4">
        <v>0</v>
      </c>
      <c r="W15" s="4">
        <v>1092</v>
      </c>
      <c r="X15" s="4">
        <v>0</v>
      </c>
      <c r="Y15" s="4">
        <v>86</v>
      </c>
      <c r="Z15" s="4">
        <v>0</v>
      </c>
      <c r="AA15" s="3">
        <f t="shared" ref="AA15:AB19" si="1">Q15+S15+U15+W15+Y15</f>
        <v>1926</v>
      </c>
      <c r="AB15" s="3">
        <f t="shared" si="1"/>
        <v>0</v>
      </c>
      <c r="AC15" s="4">
        <f>AA15+AB15</f>
        <v>1926</v>
      </c>
      <c r="AE15" s="6" t="s">
        <v>12</v>
      </c>
      <c r="AF15" s="4">
        <f t="shared" ref="AF15:AR18" si="2">IFERROR(B15/Q15, "N.A.")</f>
        <v>3852.8755364806866</v>
      </c>
      <c r="AG15" s="4" t="str">
        <f t="shared" si="2"/>
        <v>N.A.</v>
      </c>
      <c r="AH15" s="4">
        <f t="shared" si="2"/>
        <v>12900</v>
      </c>
      <c r="AI15" s="4" t="str">
        <f t="shared" si="2"/>
        <v>N.A.</v>
      </c>
      <c r="AJ15" s="4">
        <f t="shared" si="2"/>
        <v>0</v>
      </c>
      <c r="AK15" s="4" t="str">
        <f t="shared" si="2"/>
        <v>N.A.</v>
      </c>
      <c r="AL15" s="4">
        <f t="shared" si="2"/>
        <v>4870.5311355311351</v>
      </c>
      <c r="AM15" s="4" t="str">
        <f t="shared" si="2"/>
        <v>N.A.</v>
      </c>
      <c r="AN15" s="4">
        <f t="shared" si="2"/>
        <v>0</v>
      </c>
      <c r="AO15" s="4" t="str">
        <f t="shared" si="2"/>
        <v>N.A.</v>
      </c>
      <c r="AP15" s="4">
        <f t="shared" si="2"/>
        <v>4638.089304257529</v>
      </c>
      <c r="AQ15" s="4" t="str">
        <f t="shared" si="2"/>
        <v>N.A.</v>
      </c>
      <c r="AR15" s="4">
        <f t="shared" si="2"/>
        <v>4638.089304257529</v>
      </c>
    </row>
    <row r="16" spans="1:44" ht="15.75" customHeight="1" thickBot="1" x14ac:dyDescent="0.3">
      <c r="A16" s="6" t="s">
        <v>13</v>
      </c>
      <c r="B16" s="4">
        <v>523310</v>
      </c>
      <c r="C16" s="4">
        <v>602000</v>
      </c>
      <c r="D16" s="4"/>
      <c r="E16" s="4"/>
      <c r="F16" s="4"/>
      <c r="G16" s="4"/>
      <c r="H16" s="4"/>
      <c r="I16" s="4"/>
      <c r="J16" s="4"/>
      <c r="K16" s="4"/>
      <c r="L16" s="3">
        <f t="shared" si="0"/>
        <v>523310</v>
      </c>
      <c r="M16" s="3">
        <f t="shared" si="0"/>
        <v>602000</v>
      </c>
      <c r="N16" s="4">
        <f>L16+M16</f>
        <v>1125310</v>
      </c>
      <c r="P16" s="6" t="s">
        <v>13</v>
      </c>
      <c r="Q16" s="4">
        <v>172</v>
      </c>
      <c r="R16" s="4">
        <v>43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3">
        <f t="shared" si="1"/>
        <v>172</v>
      </c>
      <c r="AB16" s="3">
        <f t="shared" si="1"/>
        <v>43</v>
      </c>
      <c r="AC16" s="4">
        <f>AA16+AB16</f>
        <v>215</v>
      </c>
      <c r="AE16" s="6" t="s">
        <v>13</v>
      </c>
      <c r="AF16" s="4">
        <f t="shared" si="2"/>
        <v>3042.5</v>
      </c>
      <c r="AG16" s="4">
        <f t="shared" si="2"/>
        <v>14000</v>
      </c>
      <c r="AH16" s="4" t="str">
        <f t="shared" si="2"/>
        <v>N.A.</v>
      </c>
      <c r="AI16" s="4" t="str">
        <f t="shared" si="2"/>
        <v>N.A.</v>
      </c>
      <c r="AJ16" s="4" t="str">
        <f t="shared" si="2"/>
        <v>N.A.</v>
      </c>
      <c r="AK16" s="4" t="str">
        <f t="shared" si="2"/>
        <v>N.A.</v>
      </c>
      <c r="AL16" s="4" t="str">
        <f t="shared" si="2"/>
        <v>N.A.</v>
      </c>
      <c r="AM16" s="4" t="str">
        <f t="shared" si="2"/>
        <v>N.A.</v>
      </c>
      <c r="AN16" s="4" t="str">
        <f t="shared" si="2"/>
        <v>N.A.</v>
      </c>
      <c r="AO16" s="4" t="str">
        <f t="shared" si="2"/>
        <v>N.A.</v>
      </c>
      <c r="AP16" s="4">
        <f t="shared" si="2"/>
        <v>3042.5</v>
      </c>
      <c r="AQ16" s="4">
        <f t="shared" si="2"/>
        <v>14000</v>
      </c>
      <c r="AR16" s="4">
        <f t="shared" si="2"/>
        <v>5234</v>
      </c>
    </row>
    <row r="17" spans="1:44" ht="15.75" customHeight="1" thickBot="1" x14ac:dyDescent="0.3">
      <c r="A17" s="6" t="s">
        <v>14</v>
      </c>
      <c r="B17" s="4">
        <v>12331365.000000002</v>
      </c>
      <c r="C17" s="4">
        <v>61076049.999999993</v>
      </c>
      <c r="D17" s="4">
        <v>3981370</v>
      </c>
      <c r="E17" s="4">
        <v>909450</v>
      </c>
      <c r="F17" s="4"/>
      <c r="G17" s="4"/>
      <c r="H17" s="4"/>
      <c r="I17" s="4"/>
      <c r="J17" s="4"/>
      <c r="K17" s="4"/>
      <c r="L17" s="3">
        <f t="shared" si="0"/>
        <v>16312735.000000002</v>
      </c>
      <c r="M17" s="3">
        <f t="shared" si="0"/>
        <v>61985499.999999993</v>
      </c>
      <c r="N17" s="4">
        <f>L17+M17</f>
        <v>78298235</v>
      </c>
      <c r="P17" s="6" t="s">
        <v>14</v>
      </c>
      <c r="Q17" s="4">
        <v>1621</v>
      </c>
      <c r="R17" s="4">
        <v>5040</v>
      </c>
      <c r="S17" s="4">
        <v>419</v>
      </c>
      <c r="T17" s="4">
        <v>141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3">
        <f t="shared" si="1"/>
        <v>2040</v>
      </c>
      <c r="AB17" s="3">
        <f t="shared" si="1"/>
        <v>5181</v>
      </c>
      <c r="AC17" s="4">
        <f>AA17+AB17</f>
        <v>7221</v>
      </c>
      <c r="AE17" s="6" t="s">
        <v>14</v>
      </c>
      <c r="AF17" s="4">
        <f t="shared" si="2"/>
        <v>7607.2578655151156</v>
      </c>
      <c r="AG17" s="4">
        <f t="shared" si="2"/>
        <v>12118.263888888887</v>
      </c>
      <c r="AH17" s="4">
        <f t="shared" si="2"/>
        <v>9502.0763723150358</v>
      </c>
      <c r="AI17" s="4">
        <f t="shared" si="2"/>
        <v>6450</v>
      </c>
      <c r="AJ17" s="4" t="str">
        <f t="shared" si="2"/>
        <v>N.A.</v>
      </c>
      <c r="AK17" s="4" t="str">
        <f t="shared" si="2"/>
        <v>N.A.</v>
      </c>
      <c r="AL17" s="4" t="str">
        <f t="shared" si="2"/>
        <v>N.A.</v>
      </c>
      <c r="AM17" s="4" t="str">
        <f t="shared" si="2"/>
        <v>N.A.</v>
      </c>
      <c r="AN17" s="4" t="str">
        <f t="shared" si="2"/>
        <v>N.A.</v>
      </c>
      <c r="AO17" s="4" t="str">
        <f t="shared" si="2"/>
        <v>N.A.</v>
      </c>
      <c r="AP17" s="4">
        <f t="shared" si="2"/>
        <v>7996.4387254901967</v>
      </c>
      <c r="AQ17" s="4">
        <f t="shared" si="2"/>
        <v>11964.003088206908</v>
      </c>
      <c r="AR17" s="4">
        <f t="shared" si="2"/>
        <v>10843.129067996122</v>
      </c>
    </row>
    <row r="18" spans="1:44" ht="15.75" customHeight="1" thickBot="1" x14ac:dyDescent="0.3">
      <c r="A18" s="6" t="s">
        <v>15</v>
      </c>
      <c r="B18" s="4">
        <v>739600</v>
      </c>
      <c r="C18" s="4">
        <v>1410000</v>
      </c>
      <c r="D18" s="4"/>
      <c r="E18" s="4">
        <v>846000</v>
      </c>
      <c r="F18" s="4"/>
      <c r="G18" s="4"/>
      <c r="H18" s="4">
        <v>3115840</v>
      </c>
      <c r="I18" s="4"/>
      <c r="J18" s="4"/>
      <c r="K18" s="4"/>
      <c r="L18" s="3">
        <f t="shared" si="0"/>
        <v>3855440</v>
      </c>
      <c r="M18" s="3">
        <f t="shared" si="0"/>
        <v>2256000</v>
      </c>
      <c r="N18" s="4">
        <f>L18+M18</f>
        <v>6111440</v>
      </c>
      <c r="P18" s="6" t="s">
        <v>15</v>
      </c>
      <c r="Q18" s="4">
        <v>43</v>
      </c>
      <c r="R18" s="4">
        <v>141</v>
      </c>
      <c r="S18" s="4">
        <v>0</v>
      </c>
      <c r="T18" s="4">
        <v>141</v>
      </c>
      <c r="U18" s="4">
        <v>0</v>
      </c>
      <c r="V18" s="4">
        <v>0</v>
      </c>
      <c r="W18" s="4">
        <v>184</v>
      </c>
      <c r="X18" s="4">
        <v>0</v>
      </c>
      <c r="Y18" s="4">
        <v>0</v>
      </c>
      <c r="Z18" s="4">
        <v>0</v>
      </c>
      <c r="AA18" s="3">
        <f t="shared" si="1"/>
        <v>227</v>
      </c>
      <c r="AB18" s="3">
        <f t="shared" si="1"/>
        <v>282</v>
      </c>
      <c r="AC18" s="4">
        <f>AA18+AB18</f>
        <v>509</v>
      </c>
      <c r="AE18" s="6" t="s">
        <v>15</v>
      </c>
      <c r="AF18" s="4">
        <f t="shared" si="2"/>
        <v>17200</v>
      </c>
      <c r="AG18" s="4">
        <f t="shared" si="2"/>
        <v>10000</v>
      </c>
      <c r="AH18" s="4" t="str">
        <f t="shared" si="2"/>
        <v>N.A.</v>
      </c>
      <c r="AI18" s="4">
        <f t="shared" si="2"/>
        <v>6000</v>
      </c>
      <c r="AJ18" s="4" t="str">
        <f t="shared" si="2"/>
        <v>N.A.</v>
      </c>
      <c r="AK18" s="4" t="str">
        <f t="shared" si="2"/>
        <v>N.A.</v>
      </c>
      <c r="AL18" s="4">
        <f t="shared" si="2"/>
        <v>16933.91304347826</v>
      </c>
      <c r="AM18" s="4" t="str">
        <f t="shared" si="2"/>
        <v>N.A.</v>
      </c>
      <c r="AN18" s="4" t="str">
        <f t="shared" si="2"/>
        <v>N.A.</v>
      </c>
      <c r="AO18" s="4" t="str">
        <f t="shared" si="2"/>
        <v>N.A.</v>
      </c>
      <c r="AP18" s="4">
        <f t="shared" si="2"/>
        <v>16984.317180616741</v>
      </c>
      <c r="AQ18" s="4">
        <f t="shared" si="2"/>
        <v>8000</v>
      </c>
      <c r="AR18" s="4">
        <f t="shared" si="2"/>
        <v>12006.758349705304</v>
      </c>
    </row>
    <row r="19" spans="1:44" ht="15.75" customHeight="1" thickBot="1" x14ac:dyDescent="0.3">
      <c r="A19" s="7" t="s">
        <v>16</v>
      </c>
      <c r="B19" s="4">
        <v>15389715.000000004</v>
      </c>
      <c r="C19" s="4">
        <v>63088049.999999993</v>
      </c>
      <c r="D19" s="4">
        <v>5800270</v>
      </c>
      <c r="E19" s="4">
        <v>1755450</v>
      </c>
      <c r="F19" s="4">
        <v>0</v>
      </c>
      <c r="G19" s="4"/>
      <c r="H19" s="4">
        <v>8434460</v>
      </c>
      <c r="I19" s="4"/>
      <c r="J19" s="4">
        <v>0</v>
      </c>
      <c r="K19" s="4"/>
      <c r="L19" s="3">
        <f t="shared" ref="L19:M19" si="3">SUM(L15:L18)</f>
        <v>29624445</v>
      </c>
      <c r="M19" s="3">
        <f t="shared" si="3"/>
        <v>64843499.999999993</v>
      </c>
      <c r="N19" s="4"/>
      <c r="P19" s="7" t="s">
        <v>16</v>
      </c>
      <c r="Q19" s="4">
        <v>2302</v>
      </c>
      <c r="R19" s="4">
        <v>5224</v>
      </c>
      <c r="S19" s="4">
        <v>560</v>
      </c>
      <c r="T19" s="4">
        <v>282</v>
      </c>
      <c r="U19" s="4">
        <v>141</v>
      </c>
      <c r="V19" s="4">
        <v>0</v>
      </c>
      <c r="W19" s="4">
        <v>1276</v>
      </c>
      <c r="X19" s="4">
        <v>0</v>
      </c>
      <c r="Y19" s="4">
        <v>86</v>
      </c>
      <c r="Z19" s="4">
        <v>0</v>
      </c>
      <c r="AA19" s="3">
        <f t="shared" si="1"/>
        <v>4365</v>
      </c>
      <c r="AB19" s="3">
        <f t="shared" si="1"/>
        <v>5506</v>
      </c>
      <c r="AC19" s="4"/>
      <c r="AE19" s="7" t="s">
        <v>16</v>
      </c>
      <c r="AF19" s="4">
        <f t="shared" ref="AF19:AQ19" si="4">IFERROR(B19/Q19, "N.A.")</f>
        <v>6685.3670721112094</v>
      </c>
      <c r="AG19" s="4">
        <f t="shared" si="4"/>
        <v>12076.579249617151</v>
      </c>
      <c r="AH19" s="4">
        <f t="shared" si="4"/>
        <v>10357.625</v>
      </c>
      <c r="AI19" s="4">
        <f t="shared" si="4"/>
        <v>6225</v>
      </c>
      <c r="AJ19" s="4">
        <f t="shared" si="4"/>
        <v>0</v>
      </c>
      <c r="AK19" s="4" t="str">
        <f t="shared" si="4"/>
        <v>N.A.</v>
      </c>
      <c r="AL19" s="4">
        <f t="shared" si="4"/>
        <v>6610.0783699059557</v>
      </c>
      <c r="AM19" s="4" t="str">
        <f t="shared" si="4"/>
        <v>N.A.</v>
      </c>
      <c r="AN19" s="4">
        <f t="shared" si="4"/>
        <v>0</v>
      </c>
      <c r="AO19" s="4" t="str">
        <f t="shared" si="4"/>
        <v>N.A.</v>
      </c>
      <c r="AP19" s="4">
        <f t="shared" si="4"/>
        <v>6786.8144329896904</v>
      </c>
      <c r="AQ19" s="4">
        <f t="shared" si="4"/>
        <v>11776.879767526334</v>
      </c>
      <c r="AR19" s="4"/>
    </row>
    <row r="20" spans="1:44" ht="15.75" thickBot="1" x14ac:dyDescent="0.3">
      <c r="A20" s="8" t="s">
        <v>0</v>
      </c>
      <c r="B20" s="42">
        <f>B19+C19</f>
        <v>78477765</v>
      </c>
      <c r="C20" s="43"/>
      <c r="D20" s="42">
        <f>D19+E19</f>
        <v>7555720</v>
      </c>
      <c r="E20" s="43"/>
      <c r="F20" s="42">
        <f>F19+G19</f>
        <v>0</v>
      </c>
      <c r="G20" s="43"/>
      <c r="H20" s="42">
        <f>H19+I19</f>
        <v>8434460</v>
      </c>
      <c r="I20" s="43"/>
      <c r="J20" s="42">
        <f>J19+K19</f>
        <v>0</v>
      </c>
      <c r="K20" s="43"/>
      <c r="L20" s="5"/>
      <c r="M20" s="2"/>
      <c r="N20" s="1">
        <f>B20+D20+F20+H20+J20</f>
        <v>94467945</v>
      </c>
      <c r="P20" s="8" t="s">
        <v>0</v>
      </c>
      <c r="Q20" s="42">
        <f>Q19+R19</f>
        <v>7526</v>
      </c>
      <c r="R20" s="43"/>
      <c r="S20" s="42">
        <f>S19+T19</f>
        <v>842</v>
      </c>
      <c r="T20" s="43"/>
      <c r="U20" s="42">
        <f>U19+V19</f>
        <v>141</v>
      </c>
      <c r="V20" s="43"/>
      <c r="W20" s="42">
        <f>W19+X19</f>
        <v>1276</v>
      </c>
      <c r="X20" s="43"/>
      <c r="Y20" s="42">
        <f>Y19+Z19</f>
        <v>86</v>
      </c>
      <c r="Z20" s="43"/>
      <c r="AA20" s="5"/>
      <c r="AB20" s="2"/>
      <c r="AC20" s="1">
        <f>Q20+S20+U20+W20+Y20</f>
        <v>9871</v>
      </c>
      <c r="AE20" s="8" t="s">
        <v>0</v>
      </c>
      <c r="AF20" s="23">
        <f>IFERROR(B20/Q20,"N.A.")</f>
        <v>10427.553149083178</v>
      </c>
      <c r="AG20" s="24"/>
      <c r="AH20" s="23">
        <f>IFERROR(D20/S20,"N.A.")</f>
        <v>8973.5391923990501</v>
      </c>
      <c r="AI20" s="24"/>
      <c r="AJ20" s="23">
        <f>IFERROR(F20/U20,"N.A.")</f>
        <v>0</v>
      </c>
      <c r="AK20" s="24"/>
      <c r="AL20" s="23">
        <f>IFERROR(H20/W20,"N.A.")</f>
        <v>6610.0783699059557</v>
      </c>
      <c r="AM20" s="24"/>
      <c r="AN20" s="23">
        <f>IFERROR(J20/Y20,"N.A.")</f>
        <v>0</v>
      </c>
      <c r="AO20" s="24"/>
      <c r="AP20" s="5"/>
      <c r="AQ20" s="2"/>
      <c r="AR20" s="4">
        <f>IFERROR(N20/AC20, "N.A.")</f>
        <v>9570.2507344747246</v>
      </c>
    </row>
    <row r="21" spans="1:44" ht="15" customHeight="1" x14ac:dyDescent="0.25">
      <c r="A21" s="9"/>
      <c r="P21" s="9"/>
      <c r="AE21" s="9"/>
    </row>
    <row r="22" spans="1:44" ht="23.25" customHeight="1" thickBot="1" x14ac:dyDescent="0.3">
      <c r="A22" s="9" t="s">
        <v>32</v>
      </c>
      <c r="P22" s="10" t="s">
        <v>29</v>
      </c>
      <c r="AE22" s="10" t="s">
        <v>35</v>
      </c>
    </row>
    <row r="23" spans="1:44" ht="15" customHeight="1" x14ac:dyDescent="0.25">
      <c r="A23" s="25" t="s">
        <v>1</v>
      </c>
      <c r="B23" s="28" t="s">
        <v>2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  <c r="N23" s="25" t="s">
        <v>0</v>
      </c>
      <c r="P23" s="25" t="s">
        <v>1</v>
      </c>
      <c r="Q23" s="28" t="s">
        <v>2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0"/>
      <c r="AC23" s="25" t="s">
        <v>0</v>
      </c>
      <c r="AE23" s="25" t="s">
        <v>1</v>
      </c>
      <c r="AF23" s="28" t="s">
        <v>2</v>
      </c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0"/>
      <c r="AR23" s="25" t="s">
        <v>0</v>
      </c>
    </row>
    <row r="24" spans="1:44" ht="15" customHeight="1" x14ac:dyDescent="0.25">
      <c r="A24" s="26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5"/>
      <c r="N24" s="26"/>
      <c r="P24" s="26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5"/>
      <c r="AC24" s="26"/>
      <c r="AE24" s="26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5"/>
      <c r="AR24" s="26"/>
    </row>
    <row r="25" spans="1:44" ht="15.75" customHeight="1" thickBot="1" x14ac:dyDescent="0.3">
      <c r="A25" s="26"/>
      <c r="B25" s="38" t="s">
        <v>8</v>
      </c>
      <c r="C25" s="39"/>
      <c r="D25" s="40" t="s">
        <v>9</v>
      </c>
      <c r="E25" s="41"/>
      <c r="F25" s="36"/>
      <c r="G25" s="37"/>
      <c r="H25" s="36"/>
      <c r="I25" s="37"/>
      <c r="J25" s="36"/>
      <c r="K25" s="37"/>
      <c r="L25" s="36"/>
      <c r="M25" s="37"/>
      <c r="N25" s="26"/>
      <c r="P25" s="26"/>
      <c r="Q25" s="38" t="s">
        <v>8</v>
      </c>
      <c r="R25" s="39"/>
      <c r="S25" s="40" t="s">
        <v>9</v>
      </c>
      <c r="T25" s="41"/>
      <c r="U25" s="36"/>
      <c r="V25" s="37"/>
      <c r="W25" s="36"/>
      <c r="X25" s="37"/>
      <c r="Y25" s="36"/>
      <c r="Z25" s="37"/>
      <c r="AA25" s="36"/>
      <c r="AB25" s="37"/>
      <c r="AC25" s="26"/>
      <c r="AE25" s="26"/>
      <c r="AF25" s="38" t="s">
        <v>8</v>
      </c>
      <c r="AG25" s="39"/>
      <c r="AH25" s="40" t="s">
        <v>9</v>
      </c>
      <c r="AI25" s="41"/>
      <c r="AJ25" s="36"/>
      <c r="AK25" s="37"/>
      <c r="AL25" s="36"/>
      <c r="AM25" s="37"/>
      <c r="AN25" s="36"/>
      <c r="AO25" s="37"/>
      <c r="AP25" s="36"/>
      <c r="AQ25" s="37"/>
      <c r="AR25" s="26"/>
    </row>
    <row r="26" spans="1:44" ht="15.75" customHeight="1" thickBot="1" x14ac:dyDescent="0.3">
      <c r="A26" s="27"/>
      <c r="B26" s="20" t="s">
        <v>10</v>
      </c>
      <c r="C26" s="21" t="s">
        <v>11</v>
      </c>
      <c r="D26" s="20" t="s">
        <v>10</v>
      </c>
      <c r="E26" s="21" t="s">
        <v>11</v>
      </c>
      <c r="F26" s="20" t="s">
        <v>10</v>
      </c>
      <c r="G26" s="21" t="s">
        <v>11</v>
      </c>
      <c r="H26" s="20" t="s">
        <v>10</v>
      </c>
      <c r="I26" s="21" t="s">
        <v>11</v>
      </c>
      <c r="J26" s="20" t="s">
        <v>10</v>
      </c>
      <c r="K26" s="21" t="s">
        <v>11</v>
      </c>
      <c r="L26" s="20" t="s">
        <v>10</v>
      </c>
      <c r="M26" s="21" t="s">
        <v>11</v>
      </c>
      <c r="N26" s="27"/>
      <c r="P26" s="27"/>
      <c r="Q26" s="20" t="s">
        <v>10</v>
      </c>
      <c r="R26" s="21" t="s">
        <v>11</v>
      </c>
      <c r="S26" s="20" t="s">
        <v>10</v>
      </c>
      <c r="T26" s="21" t="s">
        <v>11</v>
      </c>
      <c r="U26" s="20" t="s">
        <v>10</v>
      </c>
      <c r="V26" s="21" t="s">
        <v>11</v>
      </c>
      <c r="W26" s="20" t="s">
        <v>10</v>
      </c>
      <c r="X26" s="21" t="s">
        <v>11</v>
      </c>
      <c r="Y26" s="20" t="s">
        <v>10</v>
      </c>
      <c r="Z26" s="21" t="s">
        <v>11</v>
      </c>
      <c r="AA26" s="20" t="s">
        <v>10</v>
      </c>
      <c r="AB26" s="21" t="s">
        <v>11</v>
      </c>
      <c r="AC26" s="27"/>
      <c r="AE26" s="27"/>
      <c r="AF26" s="20" t="s">
        <v>10</v>
      </c>
      <c r="AG26" s="21" t="s">
        <v>11</v>
      </c>
      <c r="AH26" s="20" t="s">
        <v>10</v>
      </c>
      <c r="AI26" s="21" t="s">
        <v>11</v>
      </c>
      <c r="AJ26" s="20" t="s">
        <v>10</v>
      </c>
      <c r="AK26" s="21" t="s">
        <v>11</v>
      </c>
      <c r="AL26" s="20" t="s">
        <v>10</v>
      </c>
      <c r="AM26" s="21" t="s">
        <v>11</v>
      </c>
      <c r="AN26" s="20" t="s">
        <v>10</v>
      </c>
      <c r="AO26" s="21" t="s">
        <v>11</v>
      </c>
      <c r="AP26" s="20" t="s">
        <v>10</v>
      </c>
      <c r="AQ26" s="21" t="s">
        <v>11</v>
      </c>
      <c r="AR26" s="27"/>
    </row>
    <row r="27" spans="1:44" ht="15.75" customHeight="1" thickBot="1" x14ac:dyDescent="0.3">
      <c r="A27" s="6" t="s">
        <v>12</v>
      </c>
      <c r="B27" s="4">
        <v>1391670</v>
      </c>
      <c r="C27" s="4"/>
      <c r="D27" s="4">
        <v>1818900</v>
      </c>
      <c r="E27" s="4"/>
      <c r="F27" s="4">
        <v>0</v>
      </c>
      <c r="G27" s="4"/>
      <c r="H27" s="4">
        <v>2431600.0000000005</v>
      </c>
      <c r="I27" s="4"/>
      <c r="J27" s="4">
        <v>0</v>
      </c>
      <c r="K27" s="4"/>
      <c r="L27" s="3">
        <f t="shared" ref="L27:M31" si="5">B27+D27+F27+H27+J27</f>
        <v>5642170</v>
      </c>
      <c r="M27" s="3">
        <f t="shared" si="5"/>
        <v>0</v>
      </c>
      <c r="N27" s="4">
        <f>L27+M27</f>
        <v>5642170</v>
      </c>
      <c r="P27" s="6" t="s">
        <v>12</v>
      </c>
      <c r="Q27" s="4">
        <v>282</v>
      </c>
      <c r="R27" s="4">
        <v>0</v>
      </c>
      <c r="S27" s="4">
        <v>141</v>
      </c>
      <c r="T27" s="4">
        <v>0</v>
      </c>
      <c r="U27" s="4">
        <v>141</v>
      </c>
      <c r="V27" s="4">
        <v>0</v>
      </c>
      <c r="W27" s="4">
        <v>313</v>
      </c>
      <c r="X27" s="4">
        <v>0</v>
      </c>
      <c r="Y27" s="4">
        <v>43</v>
      </c>
      <c r="Z27" s="4">
        <v>0</v>
      </c>
      <c r="AA27" s="3">
        <f t="shared" ref="AA27:AB31" si="6">Q27+S27+U27+W27+Y27</f>
        <v>920</v>
      </c>
      <c r="AB27" s="3">
        <f t="shared" si="6"/>
        <v>0</v>
      </c>
      <c r="AC27" s="4">
        <f>AA27+AB27</f>
        <v>920</v>
      </c>
      <c r="AE27" s="6" t="s">
        <v>12</v>
      </c>
      <c r="AF27" s="4">
        <f t="shared" ref="AF27:AR30" si="7">IFERROR(B27/Q27, "N.A.")</f>
        <v>4935</v>
      </c>
      <c r="AG27" s="4" t="str">
        <f t="shared" si="7"/>
        <v>N.A.</v>
      </c>
      <c r="AH27" s="4">
        <f t="shared" si="7"/>
        <v>12900</v>
      </c>
      <c r="AI27" s="4" t="str">
        <f t="shared" si="7"/>
        <v>N.A.</v>
      </c>
      <c r="AJ27" s="4">
        <f t="shared" si="7"/>
        <v>0</v>
      </c>
      <c r="AK27" s="4" t="str">
        <f t="shared" si="7"/>
        <v>N.A.</v>
      </c>
      <c r="AL27" s="4">
        <f t="shared" si="7"/>
        <v>7768.6900958466467</v>
      </c>
      <c r="AM27" s="4" t="str">
        <f t="shared" si="7"/>
        <v>N.A.</v>
      </c>
      <c r="AN27" s="4">
        <f t="shared" si="7"/>
        <v>0</v>
      </c>
      <c r="AO27" s="4" t="str">
        <f t="shared" si="7"/>
        <v>N.A.</v>
      </c>
      <c r="AP27" s="4">
        <f t="shared" si="7"/>
        <v>6132.79347826087</v>
      </c>
      <c r="AQ27" s="4" t="str">
        <f t="shared" si="7"/>
        <v>N.A.</v>
      </c>
      <c r="AR27" s="4">
        <f t="shared" si="7"/>
        <v>6132.79347826087</v>
      </c>
    </row>
    <row r="28" spans="1:44" ht="15.75" customHeight="1" thickBot="1" x14ac:dyDescent="0.3">
      <c r="A28" s="6" t="s">
        <v>13</v>
      </c>
      <c r="B28" s="4">
        <v>277350</v>
      </c>
      <c r="C28" s="4">
        <v>602000</v>
      </c>
      <c r="D28" s="4"/>
      <c r="E28" s="4"/>
      <c r="F28" s="4"/>
      <c r="G28" s="4"/>
      <c r="H28" s="4"/>
      <c r="I28" s="4"/>
      <c r="J28" s="4"/>
      <c r="K28" s="4"/>
      <c r="L28" s="3">
        <f t="shared" si="5"/>
        <v>277350</v>
      </c>
      <c r="M28" s="3">
        <f t="shared" si="5"/>
        <v>602000</v>
      </c>
      <c r="N28" s="4">
        <f>L28+M28</f>
        <v>879350</v>
      </c>
      <c r="P28" s="6" t="s">
        <v>13</v>
      </c>
      <c r="Q28" s="4">
        <v>43</v>
      </c>
      <c r="R28" s="4">
        <v>43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3">
        <f t="shared" si="6"/>
        <v>43</v>
      </c>
      <c r="AB28" s="3">
        <f t="shared" si="6"/>
        <v>43</v>
      </c>
      <c r="AC28" s="4">
        <f>AA28+AB28</f>
        <v>86</v>
      </c>
      <c r="AE28" s="6" t="s">
        <v>13</v>
      </c>
      <c r="AF28" s="4">
        <f t="shared" si="7"/>
        <v>6450</v>
      </c>
      <c r="AG28" s="4">
        <f t="shared" si="7"/>
        <v>14000</v>
      </c>
      <c r="AH28" s="4" t="str">
        <f t="shared" si="7"/>
        <v>N.A.</v>
      </c>
      <c r="AI28" s="4" t="str">
        <f t="shared" si="7"/>
        <v>N.A.</v>
      </c>
      <c r="AJ28" s="4" t="str">
        <f t="shared" si="7"/>
        <v>N.A.</v>
      </c>
      <c r="AK28" s="4" t="str">
        <f t="shared" si="7"/>
        <v>N.A.</v>
      </c>
      <c r="AL28" s="4" t="str">
        <f t="shared" si="7"/>
        <v>N.A.</v>
      </c>
      <c r="AM28" s="4" t="str">
        <f t="shared" si="7"/>
        <v>N.A.</v>
      </c>
      <c r="AN28" s="4" t="str">
        <f t="shared" si="7"/>
        <v>N.A.</v>
      </c>
      <c r="AO28" s="4" t="str">
        <f t="shared" si="7"/>
        <v>N.A.</v>
      </c>
      <c r="AP28" s="4">
        <f t="shared" si="7"/>
        <v>6450</v>
      </c>
      <c r="AQ28" s="4">
        <f t="shared" si="7"/>
        <v>14000</v>
      </c>
      <c r="AR28" s="4">
        <f t="shared" si="7"/>
        <v>10225</v>
      </c>
    </row>
    <row r="29" spans="1:44" ht="15.75" customHeight="1" thickBot="1" x14ac:dyDescent="0.3">
      <c r="A29" s="6" t="s">
        <v>14</v>
      </c>
      <c r="B29" s="4">
        <v>8919489.9999999981</v>
      </c>
      <c r="C29" s="4">
        <v>47361450</v>
      </c>
      <c r="D29" s="4">
        <v>3981370</v>
      </c>
      <c r="E29" s="4">
        <v>909450</v>
      </c>
      <c r="F29" s="4"/>
      <c r="G29" s="4"/>
      <c r="H29" s="4"/>
      <c r="I29" s="4"/>
      <c r="J29" s="4"/>
      <c r="K29" s="4"/>
      <c r="L29" s="3">
        <f t="shared" si="5"/>
        <v>12900859.999999998</v>
      </c>
      <c r="M29" s="3">
        <f t="shared" si="5"/>
        <v>48270900</v>
      </c>
      <c r="N29" s="4">
        <f>L29+M29</f>
        <v>61171760</v>
      </c>
      <c r="P29" s="6" t="s">
        <v>14</v>
      </c>
      <c r="Q29" s="4">
        <v>1006</v>
      </c>
      <c r="R29" s="4">
        <v>3684</v>
      </c>
      <c r="S29" s="4">
        <v>419</v>
      </c>
      <c r="T29" s="4">
        <v>141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3">
        <f t="shared" si="6"/>
        <v>1425</v>
      </c>
      <c r="AB29" s="3">
        <f t="shared" si="6"/>
        <v>3825</v>
      </c>
      <c r="AC29" s="4">
        <f>AA29+AB29</f>
        <v>5250</v>
      </c>
      <c r="AE29" s="6" t="s">
        <v>14</v>
      </c>
      <c r="AF29" s="4">
        <f t="shared" si="7"/>
        <v>8866.2922465208721</v>
      </c>
      <c r="AG29" s="4">
        <f t="shared" si="7"/>
        <v>12855.985342019543</v>
      </c>
      <c r="AH29" s="4">
        <f t="shared" si="7"/>
        <v>9502.0763723150358</v>
      </c>
      <c r="AI29" s="4">
        <f t="shared" si="7"/>
        <v>6450</v>
      </c>
      <c r="AJ29" s="4" t="str">
        <f t="shared" si="7"/>
        <v>N.A.</v>
      </c>
      <c r="AK29" s="4" t="str">
        <f t="shared" si="7"/>
        <v>N.A.</v>
      </c>
      <c r="AL29" s="4" t="str">
        <f t="shared" si="7"/>
        <v>N.A.</v>
      </c>
      <c r="AM29" s="4" t="str">
        <f t="shared" si="7"/>
        <v>N.A.</v>
      </c>
      <c r="AN29" s="4" t="str">
        <f t="shared" si="7"/>
        <v>N.A.</v>
      </c>
      <c r="AO29" s="4" t="str">
        <f t="shared" si="7"/>
        <v>N.A.</v>
      </c>
      <c r="AP29" s="4">
        <f t="shared" si="7"/>
        <v>9053.2350877192966</v>
      </c>
      <c r="AQ29" s="4">
        <f t="shared" si="7"/>
        <v>12619.843137254902</v>
      </c>
      <c r="AR29" s="4">
        <f t="shared" si="7"/>
        <v>11651.763809523809</v>
      </c>
    </row>
    <row r="30" spans="1:44" ht="15.75" customHeight="1" thickBot="1" x14ac:dyDescent="0.3">
      <c r="A30" s="6" t="s">
        <v>15</v>
      </c>
      <c r="B30" s="4">
        <v>739600</v>
      </c>
      <c r="C30" s="4">
        <v>1410000</v>
      </c>
      <c r="D30" s="4"/>
      <c r="E30" s="4">
        <v>846000</v>
      </c>
      <c r="F30" s="4"/>
      <c r="G30" s="4"/>
      <c r="H30" s="4">
        <v>3115840</v>
      </c>
      <c r="I30" s="4"/>
      <c r="J30" s="4"/>
      <c r="K30" s="4"/>
      <c r="L30" s="3">
        <f t="shared" si="5"/>
        <v>3855440</v>
      </c>
      <c r="M30" s="3">
        <f t="shared" si="5"/>
        <v>2256000</v>
      </c>
      <c r="N30" s="4">
        <f>L30+M30</f>
        <v>6111440</v>
      </c>
      <c r="P30" s="6" t="s">
        <v>15</v>
      </c>
      <c r="Q30" s="4">
        <v>43</v>
      </c>
      <c r="R30" s="4">
        <v>141</v>
      </c>
      <c r="S30" s="4">
        <v>0</v>
      </c>
      <c r="T30" s="4">
        <v>141</v>
      </c>
      <c r="U30" s="4">
        <v>0</v>
      </c>
      <c r="V30" s="4">
        <v>0</v>
      </c>
      <c r="W30" s="4">
        <v>184</v>
      </c>
      <c r="X30" s="4">
        <v>0</v>
      </c>
      <c r="Y30" s="4">
        <v>0</v>
      </c>
      <c r="Z30" s="4">
        <v>0</v>
      </c>
      <c r="AA30" s="3">
        <f t="shared" si="6"/>
        <v>227</v>
      </c>
      <c r="AB30" s="3">
        <f t="shared" si="6"/>
        <v>282</v>
      </c>
      <c r="AC30" s="4">
        <f>AA30+AB30</f>
        <v>509</v>
      </c>
      <c r="AE30" s="6" t="s">
        <v>15</v>
      </c>
      <c r="AF30" s="4">
        <f t="shared" si="7"/>
        <v>17200</v>
      </c>
      <c r="AG30" s="4">
        <f t="shared" si="7"/>
        <v>10000</v>
      </c>
      <c r="AH30" s="4" t="str">
        <f t="shared" si="7"/>
        <v>N.A.</v>
      </c>
      <c r="AI30" s="4">
        <f t="shared" si="7"/>
        <v>6000</v>
      </c>
      <c r="AJ30" s="4" t="str">
        <f t="shared" si="7"/>
        <v>N.A.</v>
      </c>
      <c r="AK30" s="4" t="str">
        <f t="shared" si="7"/>
        <v>N.A.</v>
      </c>
      <c r="AL30" s="4">
        <f t="shared" si="7"/>
        <v>16933.91304347826</v>
      </c>
      <c r="AM30" s="4" t="str">
        <f t="shared" si="7"/>
        <v>N.A.</v>
      </c>
      <c r="AN30" s="4" t="str">
        <f t="shared" si="7"/>
        <v>N.A.</v>
      </c>
      <c r="AO30" s="4" t="str">
        <f t="shared" si="7"/>
        <v>N.A.</v>
      </c>
      <c r="AP30" s="4">
        <f t="shared" si="7"/>
        <v>16984.317180616741</v>
      </c>
      <c r="AQ30" s="4">
        <f t="shared" si="7"/>
        <v>8000</v>
      </c>
      <c r="AR30" s="4">
        <f t="shared" si="7"/>
        <v>12006.758349705304</v>
      </c>
    </row>
    <row r="31" spans="1:44" ht="15.75" customHeight="1" thickBot="1" x14ac:dyDescent="0.3">
      <c r="A31" s="7" t="s">
        <v>16</v>
      </c>
      <c r="B31" s="4">
        <v>11328110</v>
      </c>
      <c r="C31" s="4">
        <v>49373450.000000007</v>
      </c>
      <c r="D31" s="4">
        <v>5800270</v>
      </c>
      <c r="E31" s="4">
        <v>1755450</v>
      </c>
      <c r="F31" s="4">
        <v>0</v>
      </c>
      <c r="G31" s="4"/>
      <c r="H31" s="4">
        <v>5547440</v>
      </c>
      <c r="I31" s="4"/>
      <c r="J31" s="4">
        <v>0</v>
      </c>
      <c r="K31" s="4"/>
      <c r="L31" s="3">
        <f t="shared" si="5"/>
        <v>22675820</v>
      </c>
      <c r="M31" s="3">
        <f t="shared" si="5"/>
        <v>51128900.000000007</v>
      </c>
      <c r="N31" s="4"/>
      <c r="P31" s="7" t="s">
        <v>16</v>
      </c>
      <c r="Q31" s="4">
        <v>1374</v>
      </c>
      <c r="R31" s="4">
        <v>3868</v>
      </c>
      <c r="S31" s="4">
        <v>560</v>
      </c>
      <c r="T31" s="4">
        <v>282</v>
      </c>
      <c r="U31" s="4">
        <v>141</v>
      </c>
      <c r="V31" s="4">
        <v>0</v>
      </c>
      <c r="W31" s="4">
        <v>497</v>
      </c>
      <c r="X31" s="4">
        <v>0</v>
      </c>
      <c r="Y31" s="4">
        <v>43</v>
      </c>
      <c r="Z31" s="4">
        <v>0</v>
      </c>
      <c r="AA31" s="3">
        <f t="shared" si="6"/>
        <v>2615</v>
      </c>
      <c r="AB31" s="3">
        <f t="shared" si="6"/>
        <v>4150</v>
      </c>
      <c r="AC31" s="4"/>
      <c r="AE31" s="7" t="s">
        <v>16</v>
      </c>
      <c r="AF31" s="4">
        <f t="shared" ref="AF31:AQ31" si="8">IFERROR(B31/Q31, "N.A.")</f>
        <v>8244.6215429403201</v>
      </c>
      <c r="AG31" s="4">
        <f t="shared" si="8"/>
        <v>12764.59410548087</v>
      </c>
      <c r="AH31" s="4">
        <f t="shared" si="8"/>
        <v>10357.625</v>
      </c>
      <c r="AI31" s="4">
        <f t="shared" si="8"/>
        <v>6225</v>
      </c>
      <c r="AJ31" s="4">
        <f t="shared" si="8"/>
        <v>0</v>
      </c>
      <c r="AK31" s="4" t="str">
        <f t="shared" si="8"/>
        <v>N.A.</v>
      </c>
      <c r="AL31" s="4">
        <f t="shared" si="8"/>
        <v>11161.851106639839</v>
      </c>
      <c r="AM31" s="4" t="str">
        <f t="shared" si="8"/>
        <v>N.A.</v>
      </c>
      <c r="AN31" s="4">
        <f t="shared" si="8"/>
        <v>0</v>
      </c>
      <c r="AO31" s="4" t="str">
        <f t="shared" si="8"/>
        <v>N.A.</v>
      </c>
      <c r="AP31" s="4">
        <f t="shared" si="8"/>
        <v>8671.4416826003817</v>
      </c>
      <c r="AQ31" s="4">
        <f t="shared" si="8"/>
        <v>12320.216867469881</v>
      </c>
      <c r="AR31" s="4"/>
    </row>
    <row r="32" spans="1:44" ht="15.75" thickBot="1" x14ac:dyDescent="0.3">
      <c r="A32" s="8" t="s">
        <v>0</v>
      </c>
      <c r="B32" s="42">
        <f>B31+C31</f>
        <v>60701560.000000007</v>
      </c>
      <c r="C32" s="43"/>
      <c r="D32" s="42">
        <f>D31+E31</f>
        <v>7555720</v>
      </c>
      <c r="E32" s="43"/>
      <c r="F32" s="42">
        <f>F31+G31</f>
        <v>0</v>
      </c>
      <c r="G32" s="43"/>
      <c r="H32" s="42">
        <f>H31+I31</f>
        <v>5547440</v>
      </c>
      <c r="I32" s="43"/>
      <c r="J32" s="42">
        <f>J31+K31</f>
        <v>0</v>
      </c>
      <c r="K32" s="43"/>
      <c r="L32" s="5"/>
      <c r="M32" s="2"/>
      <c r="N32" s="1">
        <f>B32+D32+F32+H32+J32</f>
        <v>73804720</v>
      </c>
      <c r="P32" s="8" t="s">
        <v>0</v>
      </c>
      <c r="Q32" s="42">
        <f>Q31+R31</f>
        <v>5242</v>
      </c>
      <c r="R32" s="43"/>
      <c r="S32" s="42">
        <f>S31+T31</f>
        <v>842</v>
      </c>
      <c r="T32" s="43"/>
      <c r="U32" s="42">
        <f>U31+V31</f>
        <v>141</v>
      </c>
      <c r="V32" s="43"/>
      <c r="W32" s="42">
        <f>W31+X31</f>
        <v>497</v>
      </c>
      <c r="X32" s="43"/>
      <c r="Y32" s="42">
        <f>Y31+Z31</f>
        <v>43</v>
      </c>
      <c r="Z32" s="43"/>
      <c r="AA32" s="5"/>
      <c r="AB32" s="2"/>
      <c r="AC32" s="1">
        <f>Q32+S32+U32+W32+Y32</f>
        <v>6765</v>
      </c>
      <c r="AE32" s="8" t="s">
        <v>0</v>
      </c>
      <c r="AF32" s="23">
        <f>IFERROR(B32/Q32,"N.A.")</f>
        <v>11579.847386493706</v>
      </c>
      <c r="AG32" s="24"/>
      <c r="AH32" s="23">
        <f>IFERROR(D32/S32,"N.A.")</f>
        <v>8973.5391923990501</v>
      </c>
      <c r="AI32" s="24"/>
      <c r="AJ32" s="23">
        <f>IFERROR(F32/U32,"N.A.")</f>
        <v>0</v>
      </c>
      <c r="AK32" s="24"/>
      <c r="AL32" s="23">
        <f>IFERROR(H32/W32,"N.A.")</f>
        <v>11161.851106639839</v>
      </c>
      <c r="AM32" s="24"/>
      <c r="AN32" s="23">
        <f>IFERROR(J32/Y32,"N.A.")</f>
        <v>0</v>
      </c>
      <c r="AO32" s="24"/>
      <c r="AP32" s="5"/>
      <c r="AQ32" s="2"/>
      <c r="AR32" s="4">
        <f>IFERROR(N32/AC32, "N.A.")</f>
        <v>10909.788617886179</v>
      </c>
    </row>
    <row r="33" spans="1:44" ht="15" customHeight="1" x14ac:dyDescent="0.25"/>
    <row r="34" spans="1:44" ht="23.25" customHeight="1" thickBot="1" x14ac:dyDescent="0.3">
      <c r="A34" s="9" t="s">
        <v>33</v>
      </c>
      <c r="P34" s="9" t="s">
        <v>30</v>
      </c>
      <c r="AE34" s="9" t="s">
        <v>36</v>
      </c>
    </row>
    <row r="35" spans="1:44" ht="15" customHeight="1" x14ac:dyDescent="0.25">
      <c r="A35" s="25" t="s">
        <v>1</v>
      </c>
      <c r="B35" s="28" t="s">
        <v>2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30"/>
      <c r="N35" s="25" t="s">
        <v>0</v>
      </c>
      <c r="P35" s="25" t="s">
        <v>1</v>
      </c>
      <c r="Q35" s="28" t="s">
        <v>2</v>
      </c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30"/>
      <c r="AC35" s="25" t="s">
        <v>0</v>
      </c>
      <c r="AE35" s="25" t="s">
        <v>1</v>
      </c>
      <c r="AF35" s="28" t="s">
        <v>2</v>
      </c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0"/>
      <c r="AR35" s="25" t="s">
        <v>0</v>
      </c>
    </row>
    <row r="36" spans="1:44" ht="15" customHeight="1" x14ac:dyDescent="0.25">
      <c r="A36" s="26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5"/>
      <c r="N36" s="26"/>
      <c r="P36" s="26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5"/>
      <c r="AC36" s="26"/>
      <c r="AE36" s="26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5"/>
      <c r="AR36" s="26"/>
    </row>
    <row r="37" spans="1:44" ht="15.75" customHeight="1" thickBot="1" x14ac:dyDescent="0.3">
      <c r="A37" s="26"/>
      <c r="B37" s="38" t="s">
        <v>8</v>
      </c>
      <c r="C37" s="39"/>
      <c r="D37" s="40" t="s">
        <v>9</v>
      </c>
      <c r="E37" s="41"/>
      <c r="F37" s="36"/>
      <c r="G37" s="37"/>
      <c r="H37" s="36"/>
      <c r="I37" s="37"/>
      <c r="J37" s="36"/>
      <c r="K37" s="37"/>
      <c r="L37" s="36"/>
      <c r="M37" s="37"/>
      <c r="N37" s="26"/>
      <c r="P37" s="26"/>
      <c r="Q37" s="38" t="s">
        <v>8</v>
      </c>
      <c r="R37" s="39"/>
      <c r="S37" s="40" t="s">
        <v>9</v>
      </c>
      <c r="T37" s="41"/>
      <c r="U37" s="36"/>
      <c r="V37" s="37"/>
      <c r="W37" s="36"/>
      <c r="X37" s="37"/>
      <c r="Y37" s="36"/>
      <c r="Z37" s="37"/>
      <c r="AA37" s="36"/>
      <c r="AB37" s="37"/>
      <c r="AC37" s="26"/>
      <c r="AE37" s="26"/>
      <c r="AF37" s="38" t="s">
        <v>8</v>
      </c>
      <c r="AG37" s="39"/>
      <c r="AH37" s="40" t="s">
        <v>9</v>
      </c>
      <c r="AI37" s="41"/>
      <c r="AJ37" s="36"/>
      <c r="AK37" s="37"/>
      <c r="AL37" s="36"/>
      <c r="AM37" s="37"/>
      <c r="AN37" s="36"/>
      <c r="AO37" s="37"/>
      <c r="AP37" s="36"/>
      <c r="AQ37" s="37"/>
      <c r="AR37" s="26"/>
    </row>
    <row r="38" spans="1:44" ht="15.75" customHeight="1" thickBot="1" x14ac:dyDescent="0.3">
      <c r="A38" s="27"/>
      <c r="B38" s="20" t="s">
        <v>10</v>
      </c>
      <c r="C38" s="21" t="s">
        <v>11</v>
      </c>
      <c r="D38" s="20" t="s">
        <v>10</v>
      </c>
      <c r="E38" s="21" t="s">
        <v>11</v>
      </c>
      <c r="F38" s="20" t="s">
        <v>10</v>
      </c>
      <c r="G38" s="21" t="s">
        <v>11</v>
      </c>
      <c r="H38" s="20" t="s">
        <v>10</v>
      </c>
      <c r="I38" s="21" t="s">
        <v>11</v>
      </c>
      <c r="J38" s="20" t="s">
        <v>10</v>
      </c>
      <c r="K38" s="21" t="s">
        <v>11</v>
      </c>
      <c r="L38" s="20" t="s">
        <v>10</v>
      </c>
      <c r="M38" s="21" t="s">
        <v>11</v>
      </c>
      <c r="N38" s="27"/>
      <c r="P38" s="27"/>
      <c r="Q38" s="20" t="s">
        <v>10</v>
      </c>
      <c r="R38" s="21" t="s">
        <v>11</v>
      </c>
      <c r="S38" s="20" t="s">
        <v>10</v>
      </c>
      <c r="T38" s="21" t="s">
        <v>11</v>
      </c>
      <c r="U38" s="20" t="s">
        <v>10</v>
      </c>
      <c r="V38" s="21" t="s">
        <v>11</v>
      </c>
      <c r="W38" s="20" t="s">
        <v>10</v>
      </c>
      <c r="X38" s="21" t="s">
        <v>11</v>
      </c>
      <c r="Y38" s="20" t="s">
        <v>10</v>
      </c>
      <c r="Z38" s="21" t="s">
        <v>11</v>
      </c>
      <c r="AA38" s="20" t="s">
        <v>10</v>
      </c>
      <c r="AB38" s="21" t="s">
        <v>11</v>
      </c>
      <c r="AC38" s="27"/>
      <c r="AE38" s="27"/>
      <c r="AF38" s="20" t="s">
        <v>10</v>
      </c>
      <c r="AG38" s="21" t="s">
        <v>11</v>
      </c>
      <c r="AH38" s="20" t="s">
        <v>10</v>
      </c>
      <c r="AI38" s="21" t="s">
        <v>11</v>
      </c>
      <c r="AJ38" s="20" t="s">
        <v>10</v>
      </c>
      <c r="AK38" s="21" t="s">
        <v>11</v>
      </c>
      <c r="AL38" s="20" t="s">
        <v>10</v>
      </c>
      <c r="AM38" s="21" t="s">
        <v>11</v>
      </c>
      <c r="AN38" s="20" t="s">
        <v>10</v>
      </c>
      <c r="AO38" s="21" t="s">
        <v>11</v>
      </c>
      <c r="AP38" s="20" t="s">
        <v>10</v>
      </c>
      <c r="AQ38" s="21" t="s">
        <v>11</v>
      </c>
      <c r="AR38" s="27"/>
    </row>
    <row r="39" spans="1:44" ht="15.75" customHeight="1" thickBot="1" x14ac:dyDescent="0.3">
      <c r="A39" s="6" t="s">
        <v>12</v>
      </c>
      <c r="B39" s="4">
        <v>403770</v>
      </c>
      <c r="C39" s="4"/>
      <c r="D39" s="4"/>
      <c r="E39" s="4"/>
      <c r="F39" s="4"/>
      <c r="G39" s="4"/>
      <c r="H39" s="4">
        <v>2887020.0000000005</v>
      </c>
      <c r="I39" s="4"/>
      <c r="J39" s="4">
        <v>0</v>
      </c>
      <c r="K39" s="4"/>
      <c r="L39" s="3">
        <f t="shared" ref="L39:M43" si="9">B39+D39+F39+H39+J39</f>
        <v>3290790.0000000005</v>
      </c>
      <c r="M39" s="3">
        <f t="shared" si="9"/>
        <v>0</v>
      </c>
      <c r="N39" s="4">
        <f>L39+M39</f>
        <v>3290790.0000000005</v>
      </c>
      <c r="P39" s="6" t="s">
        <v>12</v>
      </c>
      <c r="Q39" s="4">
        <v>184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779</v>
      </c>
      <c r="X39" s="4">
        <v>0</v>
      </c>
      <c r="Y39" s="4">
        <v>43</v>
      </c>
      <c r="Z39" s="4">
        <v>0</v>
      </c>
      <c r="AA39" s="3">
        <f t="shared" ref="AA39:AB43" si="10">Q39+S39+U39+W39+Y39</f>
        <v>1006</v>
      </c>
      <c r="AB39" s="3">
        <f t="shared" si="10"/>
        <v>0</v>
      </c>
      <c r="AC39" s="4">
        <f>AA39+AB39</f>
        <v>1006</v>
      </c>
      <c r="AE39" s="6" t="s">
        <v>12</v>
      </c>
      <c r="AF39" s="4">
        <f t="shared" ref="AF39:AR42" si="11">IFERROR(B39/Q39, "N.A.")</f>
        <v>2194.4021739130435</v>
      </c>
      <c r="AG39" s="4" t="str">
        <f t="shared" si="11"/>
        <v>N.A.</v>
      </c>
      <c r="AH39" s="4" t="str">
        <f t="shared" si="11"/>
        <v>N.A.</v>
      </c>
      <c r="AI39" s="4" t="str">
        <f t="shared" si="11"/>
        <v>N.A.</v>
      </c>
      <c r="AJ39" s="4" t="str">
        <f t="shared" si="11"/>
        <v>N.A.</v>
      </c>
      <c r="AK39" s="4" t="str">
        <f t="shared" si="11"/>
        <v>N.A.</v>
      </c>
      <c r="AL39" s="4">
        <f t="shared" si="11"/>
        <v>3706.0590500641856</v>
      </c>
      <c r="AM39" s="4" t="str">
        <f t="shared" si="11"/>
        <v>N.A.</v>
      </c>
      <c r="AN39" s="4">
        <f t="shared" si="11"/>
        <v>0</v>
      </c>
      <c r="AO39" s="4" t="str">
        <f t="shared" si="11"/>
        <v>N.A.</v>
      </c>
      <c r="AP39" s="4">
        <f t="shared" si="11"/>
        <v>3271.1630218687878</v>
      </c>
      <c r="AQ39" s="4" t="str">
        <f t="shared" si="11"/>
        <v>N.A.</v>
      </c>
      <c r="AR39" s="4">
        <f t="shared" si="11"/>
        <v>3271.1630218687878</v>
      </c>
    </row>
    <row r="40" spans="1:44" ht="15.75" customHeight="1" thickBot="1" x14ac:dyDescent="0.3">
      <c r="A40" s="6" t="s">
        <v>13</v>
      </c>
      <c r="B40" s="4">
        <v>245960</v>
      </c>
      <c r="C40" s="4"/>
      <c r="D40" s="4"/>
      <c r="E40" s="4"/>
      <c r="F40" s="4"/>
      <c r="G40" s="4"/>
      <c r="H40" s="4"/>
      <c r="I40" s="4"/>
      <c r="J40" s="4"/>
      <c r="K40" s="4"/>
      <c r="L40" s="3">
        <f t="shared" si="9"/>
        <v>245960</v>
      </c>
      <c r="M40" s="3">
        <f t="shared" si="9"/>
        <v>0</v>
      </c>
      <c r="N40" s="4">
        <f>L40+M40</f>
        <v>245960</v>
      </c>
      <c r="P40" s="6" t="s">
        <v>13</v>
      </c>
      <c r="Q40" s="4">
        <v>129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3">
        <f t="shared" si="10"/>
        <v>129</v>
      </c>
      <c r="AB40" s="3">
        <f t="shared" si="10"/>
        <v>0</v>
      </c>
      <c r="AC40" s="4">
        <f>AA40+AB40</f>
        <v>129</v>
      </c>
      <c r="AE40" s="6" t="s">
        <v>13</v>
      </c>
      <c r="AF40" s="4">
        <f t="shared" si="11"/>
        <v>1906.6666666666667</v>
      </c>
      <c r="AG40" s="4" t="str">
        <f t="shared" si="11"/>
        <v>N.A.</v>
      </c>
      <c r="AH40" s="4" t="str">
        <f t="shared" si="11"/>
        <v>N.A.</v>
      </c>
      <c r="AI40" s="4" t="str">
        <f t="shared" si="11"/>
        <v>N.A.</v>
      </c>
      <c r="AJ40" s="4" t="str">
        <f t="shared" si="11"/>
        <v>N.A.</v>
      </c>
      <c r="AK40" s="4" t="str">
        <f t="shared" si="11"/>
        <v>N.A.</v>
      </c>
      <c r="AL40" s="4" t="str">
        <f t="shared" si="11"/>
        <v>N.A.</v>
      </c>
      <c r="AM40" s="4" t="str">
        <f t="shared" si="11"/>
        <v>N.A.</v>
      </c>
      <c r="AN40" s="4" t="str">
        <f t="shared" si="11"/>
        <v>N.A.</v>
      </c>
      <c r="AO40" s="4" t="str">
        <f t="shared" si="11"/>
        <v>N.A.</v>
      </c>
      <c r="AP40" s="4">
        <f t="shared" si="11"/>
        <v>1906.6666666666667</v>
      </c>
      <c r="AQ40" s="4" t="str">
        <f t="shared" si="11"/>
        <v>N.A.</v>
      </c>
      <c r="AR40" s="4">
        <f t="shared" si="11"/>
        <v>1906.6666666666667</v>
      </c>
    </row>
    <row r="41" spans="1:44" ht="15.75" customHeight="1" thickBot="1" x14ac:dyDescent="0.3">
      <c r="A41" s="6" t="s">
        <v>14</v>
      </c>
      <c r="B41" s="4">
        <v>3411874.9999999995</v>
      </c>
      <c r="C41" s="4">
        <v>13714600</v>
      </c>
      <c r="D41" s="4"/>
      <c r="E41" s="4"/>
      <c r="F41" s="4"/>
      <c r="G41" s="4"/>
      <c r="H41" s="4"/>
      <c r="I41" s="4"/>
      <c r="J41" s="4"/>
      <c r="K41" s="4"/>
      <c r="L41" s="3">
        <f t="shared" si="9"/>
        <v>3411874.9999999995</v>
      </c>
      <c r="M41" s="3">
        <f t="shared" si="9"/>
        <v>13714600</v>
      </c>
      <c r="N41" s="4">
        <f>L41+M41</f>
        <v>17126475</v>
      </c>
      <c r="P41" s="6" t="s">
        <v>14</v>
      </c>
      <c r="Q41" s="4">
        <v>615</v>
      </c>
      <c r="R41" s="4">
        <v>1356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3">
        <f t="shared" si="10"/>
        <v>615</v>
      </c>
      <c r="AB41" s="3">
        <f t="shared" si="10"/>
        <v>1356</v>
      </c>
      <c r="AC41" s="4">
        <f>AA41+AB41</f>
        <v>1971</v>
      </c>
      <c r="AE41" s="6" t="s">
        <v>14</v>
      </c>
      <c r="AF41" s="4">
        <f t="shared" si="11"/>
        <v>5547.7642276422757</v>
      </c>
      <c r="AG41" s="4">
        <f t="shared" si="11"/>
        <v>10114.011799410029</v>
      </c>
      <c r="AH41" s="4" t="str">
        <f t="shared" si="11"/>
        <v>N.A.</v>
      </c>
      <c r="AI41" s="4" t="str">
        <f t="shared" si="11"/>
        <v>N.A.</v>
      </c>
      <c r="AJ41" s="4" t="str">
        <f t="shared" si="11"/>
        <v>N.A.</v>
      </c>
      <c r="AK41" s="4" t="str">
        <f t="shared" si="11"/>
        <v>N.A.</v>
      </c>
      <c r="AL41" s="4" t="str">
        <f t="shared" si="11"/>
        <v>N.A.</v>
      </c>
      <c r="AM41" s="4" t="str">
        <f t="shared" si="11"/>
        <v>N.A.</v>
      </c>
      <c r="AN41" s="4" t="str">
        <f t="shared" si="11"/>
        <v>N.A.</v>
      </c>
      <c r="AO41" s="4" t="str">
        <f t="shared" si="11"/>
        <v>N.A.</v>
      </c>
      <c r="AP41" s="4">
        <f t="shared" si="11"/>
        <v>5547.7642276422757</v>
      </c>
      <c r="AQ41" s="4">
        <f t="shared" si="11"/>
        <v>10114.011799410029</v>
      </c>
      <c r="AR41" s="4">
        <f t="shared" si="11"/>
        <v>8689.2313546423138</v>
      </c>
    </row>
    <row r="42" spans="1:44" ht="15.75" customHeight="1" thickBot="1" x14ac:dyDescent="0.3">
      <c r="A42" s="6" t="s">
        <v>15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3">
        <f t="shared" si="9"/>
        <v>0</v>
      </c>
      <c r="M42" s="3">
        <f t="shared" si="9"/>
        <v>0</v>
      </c>
      <c r="N42" s="4">
        <f>L42+M42</f>
        <v>0</v>
      </c>
      <c r="P42" s="6" t="s">
        <v>15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3">
        <f t="shared" si="10"/>
        <v>0</v>
      </c>
      <c r="AB42" s="3">
        <f t="shared" si="10"/>
        <v>0</v>
      </c>
      <c r="AC42" s="4">
        <f>AA42+AB42</f>
        <v>0</v>
      </c>
      <c r="AE42" s="6" t="s">
        <v>15</v>
      </c>
      <c r="AF42" s="4" t="str">
        <f t="shared" si="11"/>
        <v>N.A.</v>
      </c>
      <c r="AG42" s="4" t="str">
        <f t="shared" si="11"/>
        <v>N.A.</v>
      </c>
      <c r="AH42" s="4" t="str">
        <f t="shared" si="11"/>
        <v>N.A.</v>
      </c>
      <c r="AI42" s="4" t="str">
        <f t="shared" si="11"/>
        <v>N.A.</v>
      </c>
      <c r="AJ42" s="4" t="str">
        <f t="shared" si="11"/>
        <v>N.A.</v>
      </c>
      <c r="AK42" s="4" t="str">
        <f t="shared" si="11"/>
        <v>N.A.</v>
      </c>
      <c r="AL42" s="4" t="str">
        <f t="shared" si="11"/>
        <v>N.A.</v>
      </c>
      <c r="AM42" s="4" t="str">
        <f t="shared" si="11"/>
        <v>N.A.</v>
      </c>
      <c r="AN42" s="4" t="str">
        <f t="shared" si="11"/>
        <v>N.A.</v>
      </c>
      <c r="AO42" s="4" t="str">
        <f t="shared" si="11"/>
        <v>N.A.</v>
      </c>
      <c r="AP42" s="4" t="str">
        <f t="shared" si="11"/>
        <v>N.A.</v>
      </c>
      <c r="AQ42" s="4" t="str">
        <f t="shared" si="11"/>
        <v>N.A.</v>
      </c>
      <c r="AR42" s="4" t="str">
        <f t="shared" si="11"/>
        <v>N.A.</v>
      </c>
    </row>
    <row r="43" spans="1:44" ht="15.75" customHeight="1" thickBot="1" x14ac:dyDescent="0.3">
      <c r="A43" s="7" t="s">
        <v>16</v>
      </c>
      <c r="B43" s="4">
        <v>4061605</v>
      </c>
      <c r="C43" s="4">
        <v>13714600</v>
      </c>
      <c r="D43" s="4"/>
      <c r="E43" s="4"/>
      <c r="F43" s="4"/>
      <c r="G43" s="4"/>
      <c r="H43" s="4">
        <v>2887020.0000000005</v>
      </c>
      <c r="I43" s="4"/>
      <c r="J43" s="4">
        <v>0</v>
      </c>
      <c r="K43" s="4"/>
      <c r="L43" s="3">
        <f t="shared" si="9"/>
        <v>6948625</v>
      </c>
      <c r="M43" s="3">
        <f t="shared" si="9"/>
        <v>13714600</v>
      </c>
      <c r="N43" s="4"/>
      <c r="P43" s="7" t="s">
        <v>16</v>
      </c>
      <c r="Q43" s="4">
        <v>928</v>
      </c>
      <c r="R43" s="4">
        <v>1356</v>
      </c>
      <c r="S43" s="4">
        <v>0</v>
      </c>
      <c r="T43" s="4">
        <v>0</v>
      </c>
      <c r="U43" s="4">
        <v>0</v>
      </c>
      <c r="V43" s="4">
        <v>0</v>
      </c>
      <c r="W43" s="4">
        <v>779</v>
      </c>
      <c r="X43" s="4">
        <v>0</v>
      </c>
      <c r="Y43" s="4">
        <v>43</v>
      </c>
      <c r="Z43" s="4">
        <v>0</v>
      </c>
      <c r="AA43" s="3">
        <f t="shared" si="10"/>
        <v>1750</v>
      </c>
      <c r="AB43" s="3">
        <f t="shared" si="10"/>
        <v>1356</v>
      </c>
      <c r="AC43" s="4"/>
      <c r="AE43" s="7" t="s">
        <v>16</v>
      </c>
      <c r="AF43" s="4">
        <f t="shared" ref="AF43:AQ43" si="12">IFERROR(B43/Q43, "N.A.")</f>
        <v>4376.7295258620688</v>
      </c>
      <c r="AG43" s="4">
        <f t="shared" si="12"/>
        <v>10114.011799410029</v>
      </c>
      <c r="AH43" s="4" t="str">
        <f t="shared" si="12"/>
        <v>N.A.</v>
      </c>
      <c r="AI43" s="4" t="str">
        <f t="shared" si="12"/>
        <v>N.A.</v>
      </c>
      <c r="AJ43" s="4" t="str">
        <f t="shared" si="12"/>
        <v>N.A.</v>
      </c>
      <c r="AK43" s="4" t="str">
        <f t="shared" si="12"/>
        <v>N.A.</v>
      </c>
      <c r="AL43" s="4">
        <f t="shared" si="12"/>
        <v>3706.0590500641856</v>
      </c>
      <c r="AM43" s="4" t="str">
        <f t="shared" si="12"/>
        <v>N.A.</v>
      </c>
      <c r="AN43" s="4">
        <f t="shared" si="12"/>
        <v>0</v>
      </c>
      <c r="AO43" s="4" t="str">
        <f t="shared" si="12"/>
        <v>N.A.</v>
      </c>
      <c r="AP43" s="4">
        <f t="shared" si="12"/>
        <v>3970.6428571428573</v>
      </c>
      <c r="AQ43" s="4">
        <f t="shared" si="12"/>
        <v>10114.011799410029</v>
      </c>
      <c r="AR43" s="4"/>
    </row>
    <row r="44" spans="1:44" ht="15.75" thickBot="1" x14ac:dyDescent="0.3">
      <c r="A44" s="8" t="s">
        <v>0</v>
      </c>
      <c r="B44" s="42">
        <f>B43+C43</f>
        <v>17776205</v>
      </c>
      <c r="C44" s="43"/>
      <c r="D44" s="42">
        <f>D43+E43</f>
        <v>0</v>
      </c>
      <c r="E44" s="43"/>
      <c r="F44" s="42">
        <f>F43+G43</f>
        <v>0</v>
      </c>
      <c r="G44" s="43"/>
      <c r="H44" s="42">
        <f>H43+I43</f>
        <v>2887020.0000000005</v>
      </c>
      <c r="I44" s="43"/>
      <c r="J44" s="42">
        <f>J43+K43</f>
        <v>0</v>
      </c>
      <c r="K44" s="43"/>
      <c r="L44" s="5"/>
      <c r="M44" s="2"/>
      <c r="N44" s="1">
        <f>B44+D44+F44+H44+J44</f>
        <v>20663225</v>
      </c>
      <c r="P44" s="8" t="s">
        <v>0</v>
      </c>
      <c r="Q44" s="42">
        <f>Q43+R43</f>
        <v>2284</v>
      </c>
      <c r="R44" s="43"/>
      <c r="S44" s="42">
        <f>S43+T43</f>
        <v>0</v>
      </c>
      <c r="T44" s="43"/>
      <c r="U44" s="42">
        <f>U43+V43</f>
        <v>0</v>
      </c>
      <c r="V44" s="43"/>
      <c r="W44" s="42">
        <f>W43+X43</f>
        <v>779</v>
      </c>
      <c r="X44" s="43"/>
      <c r="Y44" s="42">
        <f>Y43+Z43</f>
        <v>43</v>
      </c>
      <c r="Z44" s="43"/>
      <c r="AA44" s="5"/>
      <c r="AB44" s="2"/>
      <c r="AC44" s="1">
        <f>Q44+S44+U44+W44+Y44</f>
        <v>3106</v>
      </c>
      <c r="AE44" s="8" t="s">
        <v>0</v>
      </c>
      <c r="AF44" s="23">
        <f>IFERROR(B44/Q44,"N.A.")</f>
        <v>7782.9268826619964</v>
      </c>
      <c r="AG44" s="24"/>
      <c r="AH44" s="23" t="str">
        <f>IFERROR(D44/S44,"N.A.")</f>
        <v>N.A.</v>
      </c>
      <c r="AI44" s="24"/>
      <c r="AJ44" s="23" t="str">
        <f>IFERROR(F44/U44,"N.A.")</f>
        <v>N.A.</v>
      </c>
      <c r="AK44" s="24"/>
      <c r="AL44" s="23">
        <f>IFERROR(H44/W44,"N.A.")</f>
        <v>3706.0590500641856</v>
      </c>
      <c r="AM44" s="24"/>
      <c r="AN44" s="23">
        <f>IFERROR(J44/Y44,"N.A.")</f>
        <v>0</v>
      </c>
      <c r="AO44" s="24"/>
      <c r="AP44" s="5"/>
      <c r="AQ44" s="2"/>
      <c r="AR44" s="4">
        <f>IFERROR(N44/AC44, "N.A.")</f>
        <v>6652.6802962009015</v>
      </c>
    </row>
  </sheetData>
  <mergeCells count="135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946fdfc-da00-409a-95df-cd9f19cc2a9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P.Blanco</vt:lpstr>
      <vt:lpstr>005 Benito Juárez</vt:lpstr>
      <vt:lpstr>006 José María Morelos</vt:lpstr>
      <vt:lpstr>007 Lázaro Cárdenas</vt:lpstr>
      <vt:lpstr>008 Solidaridad</vt:lpstr>
      <vt:lpstr>009 Tulum</vt:lpstr>
      <vt:lpstr>010 Bacalar</vt:lpstr>
      <vt:lpstr>011 Puerto Morelos</vt:lpstr>
      <vt:lpstr>Quintana Roo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Isaías Tun González</dc:creator>
  <cp:lastModifiedBy>Erick Alessandro Canul Cabrera</cp:lastModifiedBy>
  <dcterms:created xsi:type="dcterms:W3CDTF">2019-11-22T16:27:56Z</dcterms:created>
  <dcterms:modified xsi:type="dcterms:W3CDTF">2025-10-17T18:46:19Z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